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44" windowWidth="14628" windowHeight="8232" tabRatio="1000" firstSheet="5" activeTab="5"/>
  </bookViews>
  <sheets>
    <sheet name="Feuil1" sheetId="1" r:id="rId1"/>
    <sheet name="Feuil2" sheetId="2" r:id="rId2"/>
    <sheet name="JANVIER 2018" sheetId="3" r:id="rId3"/>
    <sheet name="FEVRIER 2018" sheetId="4" r:id="rId4"/>
    <sheet name="vacances de fevrier" sheetId="5" r:id="rId5"/>
    <sheet name="b" sheetId="6" r:id="rId6"/>
  </sheets>
  <definedNames/>
  <calcPr fullCalcOnLoad="1"/>
</workbook>
</file>

<file path=xl/sharedStrings.xml><?xml version="1.0" encoding="utf-8"?>
<sst xmlns="http://schemas.openxmlformats.org/spreadsheetml/2006/main" count="1231" uniqueCount="528">
  <si>
    <t>SALADE</t>
  </si>
  <si>
    <t>RIZ</t>
  </si>
  <si>
    <t>BETTERAVES</t>
  </si>
  <si>
    <t>lundi 8</t>
  </si>
  <si>
    <t>mardi 9</t>
  </si>
  <si>
    <t>jeudi 11</t>
  </si>
  <si>
    <t>vendredi 12</t>
  </si>
  <si>
    <t>lundi 15</t>
  </si>
  <si>
    <t>SAUTE DE VEAU 15K</t>
  </si>
  <si>
    <t>mardi 16</t>
  </si>
  <si>
    <t>jeudi 18</t>
  </si>
  <si>
    <t>vendredi 19</t>
  </si>
  <si>
    <t>YAOURT FRUIT ROUGE 168</t>
  </si>
  <si>
    <t>lundi 22</t>
  </si>
  <si>
    <t>TARTIFLETTE CROZET</t>
  </si>
  <si>
    <t>mardi 23</t>
  </si>
  <si>
    <t>JEUDI 25</t>
  </si>
  <si>
    <t>vendredi 26</t>
  </si>
  <si>
    <t xml:space="preserve">ALLUMETTES VEGETALES </t>
  </si>
  <si>
    <t xml:space="preserve">TRUITES </t>
  </si>
  <si>
    <t>MELANGE 4 CEREALES</t>
  </si>
  <si>
    <t>lundi 29</t>
  </si>
  <si>
    <t>JEUDI 1 FEVRIER</t>
  </si>
  <si>
    <t>PUREE DE PANAIS</t>
  </si>
  <si>
    <t>SALADE DE HARICOTS VERTS</t>
  </si>
  <si>
    <t>CUISSE POULET</t>
  </si>
  <si>
    <t>PATE</t>
  </si>
  <si>
    <t>SALADE DE FRUITS</t>
  </si>
  <si>
    <t>SOUPE DE VERMICELLE</t>
  </si>
  <si>
    <t>FISH</t>
  </si>
  <si>
    <t>POELEE</t>
  </si>
  <si>
    <t>YAOURT RIGOLO</t>
  </si>
  <si>
    <t>COUSCOUS</t>
  </si>
  <si>
    <t>DESSERT</t>
  </si>
  <si>
    <t>RAVIOLIS 4 FROMAGE</t>
  </si>
  <si>
    <t>CHAVROUX</t>
  </si>
  <si>
    <t>SAVEUR VANILLE</t>
  </si>
  <si>
    <t>BRIE</t>
  </si>
  <si>
    <t>JANVIER 2018</t>
  </si>
  <si>
    <t>SOUPE DE COURGETTES</t>
  </si>
  <si>
    <t>CAROTTES RAPEES</t>
  </si>
  <si>
    <t>FRUITS</t>
  </si>
  <si>
    <t>COLIN SAUCE EPI SOLEIL</t>
  </si>
  <si>
    <t>DANINO</t>
  </si>
  <si>
    <t>DANETTE CHOOCOLAT</t>
  </si>
  <si>
    <t>PAELLA</t>
  </si>
  <si>
    <t>SPAGHETTI BOLOGNAISE</t>
  </si>
  <si>
    <t>AIGUILETTES SAUMON</t>
  </si>
  <si>
    <t>HARICOTS VERTS EN PERSILLADE</t>
  </si>
  <si>
    <t>SOUPE DE LEGUMES</t>
  </si>
  <si>
    <t>CAROTTES CREME</t>
  </si>
  <si>
    <t>WINGS</t>
  </si>
  <si>
    <t>SEICHE A LA ROUILLE</t>
  </si>
  <si>
    <t>POMME VAPEUR</t>
  </si>
  <si>
    <t>CONCOMBRES</t>
  </si>
  <si>
    <t>MACEDOINE</t>
  </si>
  <si>
    <t>CHARCUTERIE</t>
  </si>
  <si>
    <t>POULET BASQUAISE</t>
  </si>
  <si>
    <t>CHOUX FLEUR</t>
  </si>
  <si>
    <t xml:space="preserve">KIWI ROUSSILLON </t>
  </si>
  <si>
    <t xml:space="preserve">POMELOS </t>
  </si>
  <si>
    <t xml:space="preserve">YAOURT NATURE SUCRE </t>
  </si>
  <si>
    <t xml:space="preserve">SAUCISSE VOLAILLE </t>
  </si>
  <si>
    <t xml:space="preserve">CREPES </t>
  </si>
  <si>
    <t>POMME DE TERRE SEL DE GUERANDE</t>
  </si>
  <si>
    <t>pomona</t>
  </si>
  <si>
    <t>mardi 30</t>
  </si>
  <si>
    <t>vendredi 2</t>
  </si>
  <si>
    <t>lundi 5</t>
  </si>
  <si>
    <t>mardi 6</t>
  </si>
  <si>
    <t xml:space="preserve">jeudi 8 </t>
  </si>
  <si>
    <t>vendredi 9</t>
  </si>
  <si>
    <t>lundi 12</t>
  </si>
  <si>
    <t>mardi 13</t>
  </si>
  <si>
    <t>jeudi 15</t>
  </si>
  <si>
    <t>vendredi 16</t>
  </si>
  <si>
    <t xml:space="preserve">mardi </t>
  </si>
  <si>
    <t xml:space="preserve">vendredi </t>
  </si>
  <si>
    <t>lundi 26</t>
  </si>
  <si>
    <t>TARTE BUTTERNUT</t>
  </si>
  <si>
    <t>SARDINES</t>
  </si>
  <si>
    <t>COLIN CORN FLAKES</t>
  </si>
  <si>
    <t>FROMAGE</t>
  </si>
  <si>
    <t>POIREAUX</t>
  </si>
  <si>
    <t>SOUPE VERMICELLE</t>
  </si>
  <si>
    <t>COLIN</t>
  </si>
  <si>
    <t>BANANE</t>
  </si>
  <si>
    <t>GALETTE</t>
  </si>
  <si>
    <t>POELEE RUSTIQUE</t>
  </si>
  <si>
    <t>MOUSSE AU CHOCOLAT</t>
  </si>
  <si>
    <t>CELERI REMOULADE</t>
  </si>
  <si>
    <t>TARTE AU POMME</t>
  </si>
  <si>
    <t>POIRE</t>
  </si>
  <si>
    <t xml:space="preserve">FROMAGE </t>
  </si>
  <si>
    <t>POISSON AU AMANDE</t>
  </si>
  <si>
    <t>YAOURT</t>
  </si>
  <si>
    <t>D</t>
  </si>
  <si>
    <t>BEIGNET FRAMBOISE 40*75G</t>
  </si>
  <si>
    <t>DAVIGEL</t>
  </si>
  <si>
    <t>BEIGNETS</t>
  </si>
  <si>
    <t>CONES</t>
  </si>
  <si>
    <t>CREPES SUCRES</t>
  </si>
  <si>
    <t>CRUNCH 40*54ML</t>
  </si>
  <si>
    <t>ECLAIR 45G*45</t>
  </si>
  <si>
    <t>GALETTE DES ROIS</t>
  </si>
  <si>
    <t>GLACE EAU</t>
  </si>
  <si>
    <t>PETIT POT</t>
  </si>
  <si>
    <t>SUNDAE VANILLE 125ML*40</t>
  </si>
  <si>
    <t>KRILL</t>
  </si>
  <si>
    <t>TARTE AU POIRE 750G</t>
  </si>
  <si>
    <t>d</t>
  </si>
  <si>
    <t>TARTE AU POMME PASQUIER</t>
  </si>
  <si>
    <t>POMONA</t>
  </si>
  <si>
    <t>TWIX BARRE 50ML*24</t>
  </si>
  <si>
    <t>TARTE CHOCOLAT 6/750</t>
  </si>
  <si>
    <t>E</t>
  </si>
  <si>
    <t>CREPES CHAMPIGNONS</t>
  </si>
  <si>
    <t>CREPES COMPLET</t>
  </si>
  <si>
    <t>CREPES MOZZARELLA</t>
  </si>
  <si>
    <t>CREPES FROMAGES</t>
  </si>
  <si>
    <t>PALETS FROMAGE</t>
  </si>
  <si>
    <t>CROQUE MONSIEUR</t>
  </si>
  <si>
    <t>FEUILLETES CHEVRE MIEL 70G*60</t>
  </si>
  <si>
    <t>DISTRISUD</t>
  </si>
  <si>
    <t>PIZZA MARGHARITTA</t>
  </si>
  <si>
    <t>CREPE FROAMGE 150G</t>
  </si>
  <si>
    <t>F</t>
  </si>
  <si>
    <t>2 VACHES VANILLE 115G*4</t>
  </si>
  <si>
    <t>BEURRE 250</t>
  </si>
  <si>
    <t>BEURRE MICRO 10G</t>
  </si>
  <si>
    <t>BONBEL 24%</t>
  </si>
  <si>
    <t>CHANTENEIGE 23% 25G*54</t>
  </si>
  <si>
    <t>COTENTIN 20,4% 16,67*8</t>
  </si>
  <si>
    <t xml:space="preserve">F </t>
  </si>
  <si>
    <t>CREME LIQUIDE 30%</t>
  </si>
  <si>
    <t>TRANSGOURMET</t>
  </si>
  <si>
    <t>DANETTE CHOCO0125G*4</t>
  </si>
  <si>
    <t>EMMENTAL RAPEE</t>
  </si>
  <si>
    <t>MONTCADI 25%</t>
  </si>
  <si>
    <t>RONDELE 32% 16,6G*60</t>
  </si>
  <si>
    <t>ROQUEFORT 31,3%</t>
  </si>
  <si>
    <t>ST MORET 19% 20G*12</t>
  </si>
  <si>
    <t>YAOURT NATURE 125G*44</t>
  </si>
  <si>
    <t>YAOURT RIGOLO 125G*12</t>
  </si>
  <si>
    <t>YAOURT AROMATISE</t>
  </si>
  <si>
    <t>EMMENTAL 30G*100 29%</t>
  </si>
  <si>
    <t>BEURRE 250G</t>
  </si>
  <si>
    <t>SUISSE FUIT 60G*6 2%</t>
  </si>
  <si>
    <t>MINI BONBEL 22G*96 16%</t>
  </si>
  <si>
    <t>JAMBON BLANC 10TR</t>
  </si>
  <si>
    <t>EMMENTAL RAPEE 29%</t>
  </si>
  <si>
    <t>FLAMBY 100G</t>
  </si>
  <si>
    <t>MOUSSE CHOC 5L YOPLAIT</t>
  </si>
  <si>
    <t>YAOURT BIO VANILLE 115G 2 VACHES</t>
  </si>
  <si>
    <t>R</t>
  </si>
  <si>
    <t>CREME ENTIERE</t>
  </si>
  <si>
    <t>L</t>
  </si>
  <si>
    <t>BEIGNET DE COURGETTE</t>
  </si>
  <si>
    <t>CAROTTE RONDELLE</t>
  </si>
  <si>
    <t xml:space="preserve">CAROTTES </t>
  </si>
  <si>
    <t>CHOU FLEUR GRATIN</t>
  </si>
  <si>
    <t>CHOUCROUTE</t>
  </si>
  <si>
    <t>COURGETTES</t>
  </si>
  <si>
    <t>EMOTI PATATOES</t>
  </si>
  <si>
    <t>EPINARD BRANCHES</t>
  </si>
  <si>
    <t>GRATIN DAUPHINOIS</t>
  </si>
  <si>
    <t>HARICOT PLATS</t>
  </si>
  <si>
    <t>HARICOTS PLATS</t>
  </si>
  <si>
    <t>HARICOTS VERTS</t>
  </si>
  <si>
    <t>LEGUMES COUSCOUS</t>
  </si>
  <si>
    <t>POELE PATE</t>
  </si>
  <si>
    <t>POELEE LEGUMES GRILLES</t>
  </si>
  <si>
    <t>POELEE MERIDIONALE</t>
  </si>
  <si>
    <t xml:space="preserve">POIVRONS </t>
  </si>
  <si>
    <t>POMME NOISETTE</t>
  </si>
  <si>
    <t xml:space="preserve">L </t>
  </si>
  <si>
    <t>POMME RISSOLEES</t>
  </si>
  <si>
    <t>PUREE DE CAROTTE</t>
  </si>
  <si>
    <t>RATATOUILLE</t>
  </si>
  <si>
    <t>SALSIFIS</t>
  </si>
  <si>
    <t>TOMATES FARCIES</t>
  </si>
  <si>
    <t>TOMATES FARCIES 120G</t>
  </si>
  <si>
    <t>P</t>
  </si>
  <si>
    <t>ACCRAS MORUE</t>
  </si>
  <si>
    <t>STEAK DE THON</t>
  </si>
  <si>
    <t>POISSON BLANC</t>
  </si>
  <si>
    <t>BEIGNET POISSON</t>
  </si>
  <si>
    <t>FILET LIMANDE</t>
  </si>
  <si>
    <t>SAUMONETTE 140G</t>
  </si>
  <si>
    <t>SAUMON CUBES</t>
  </si>
  <si>
    <t>LAMELLES ENCORNET</t>
  </si>
  <si>
    <t>DOS DE COLIN</t>
  </si>
  <si>
    <t>SEICHE ENTIERE</t>
  </si>
  <si>
    <t xml:space="preserve">FILET MEUNIERE </t>
  </si>
  <si>
    <t>BETTERAVES 5/1</t>
  </si>
  <si>
    <t>BOUCHEE 24G*90</t>
  </si>
  <si>
    <t>BOUILLON VOLAILLE</t>
  </si>
  <si>
    <t>CAFE MOULU</t>
  </si>
  <si>
    <t>CELEBRATION 69G</t>
  </si>
  <si>
    <t>CHAMPIGNONS 5/1</t>
  </si>
  <si>
    <t>CHOCOLAT LAIT</t>
  </si>
  <si>
    <t xml:space="preserve">chocolat liquide     </t>
  </si>
  <si>
    <t>COQUILLETTE ŒUFS</t>
  </si>
  <si>
    <t>EBLY</t>
  </si>
  <si>
    <t>GAILLARDISE CHOCO 30G*130</t>
  </si>
  <si>
    <t>HARICOT VERT</t>
  </si>
  <si>
    <t>HARISSA 70G</t>
  </si>
  <si>
    <t>HUILE TOURNESOL5L</t>
  </si>
  <si>
    <t>LAIT</t>
  </si>
  <si>
    <t>LENTILLE 5/1</t>
  </si>
  <si>
    <t>LENTILLE CORAILLE</t>
  </si>
  <si>
    <t>MADELEINE 25G*120</t>
  </si>
  <si>
    <t>MAIS 3/1</t>
  </si>
  <si>
    <t>MAYONNAISE 5L</t>
  </si>
  <si>
    <t>MOUTARDE 1K</t>
  </si>
  <si>
    <t>NUTELLE IND15G*120</t>
  </si>
  <si>
    <t>OLIVE NOIRES</t>
  </si>
  <si>
    <t>PAT VOLAILLE 30G*144</t>
  </si>
  <si>
    <t>PATE DE FRUIT 20G*220</t>
  </si>
  <si>
    <t>PATE FARFALLE</t>
  </si>
  <si>
    <t>PATE MACARONI</t>
  </si>
  <si>
    <t>PEIT MOELLEUX LU 28G*48</t>
  </si>
  <si>
    <t>PENNE</t>
  </si>
  <si>
    <t>PERE NOEL 40G*196</t>
  </si>
  <si>
    <t>PETIT POIS F</t>
  </si>
  <si>
    <t>POIRES SIROP</t>
  </si>
  <si>
    <t>RAISIN SEC 1K</t>
  </si>
  <si>
    <t xml:space="preserve">RIZ </t>
  </si>
  <si>
    <t>SARDINES HUILES 3/1</t>
  </si>
  <si>
    <t>SAUCE BULGARE 1L</t>
  </si>
  <si>
    <t>SEMOULE</t>
  </si>
  <si>
    <t>SPIGOL 100G</t>
  </si>
  <si>
    <t>SUCRE BUCHETTE 4G*600</t>
  </si>
  <si>
    <t>TOMATE CONCASSEE</t>
  </si>
  <si>
    <t>TOMATE CONCENTRE</t>
  </si>
  <si>
    <t>VIN BLANC</t>
  </si>
  <si>
    <t>VINAIGRE ROUGE</t>
  </si>
  <si>
    <t>V</t>
  </si>
  <si>
    <t>BOULETTES VOLAILLES</t>
  </si>
  <si>
    <t>BURGER DE VEAU 15%*6K</t>
  </si>
  <si>
    <t>BOULETTES FALAFEL</t>
  </si>
  <si>
    <t>choucroute</t>
  </si>
  <si>
    <t>davigel</t>
  </si>
  <si>
    <t>choucroute 11k</t>
  </si>
  <si>
    <t>CORDON BLEU</t>
  </si>
  <si>
    <t xml:space="preserve">DES DE DINDE CUIT </t>
  </si>
  <si>
    <t xml:space="preserve">DES DE POULET </t>
  </si>
  <si>
    <t>EGRENE</t>
  </si>
  <si>
    <t>ESCALOPE viennoise</t>
  </si>
  <si>
    <t>FILET POULET SUR</t>
  </si>
  <si>
    <t>jambon blanc</t>
  </si>
  <si>
    <t>LAPIN France</t>
  </si>
  <si>
    <t>PAUPIETTE</t>
  </si>
  <si>
    <t>QUENELLE BLANCHE</t>
  </si>
  <si>
    <t>ROTI DE BŒUF CUIT</t>
  </si>
  <si>
    <t>SAUCISSE</t>
  </si>
  <si>
    <t>SALACA</t>
  </si>
  <si>
    <t>saucisse francfort 50g*20</t>
  </si>
  <si>
    <t>saucisse montbeliard</t>
  </si>
  <si>
    <t>saucisson ail</t>
  </si>
  <si>
    <t>SAUTE AGNEAU SUR</t>
  </si>
  <si>
    <t>SAUTE DE CANARD</t>
  </si>
  <si>
    <t>SAUTE DE CANARD SUR</t>
  </si>
  <si>
    <t>SAUTE DE POULET</t>
  </si>
  <si>
    <t>STEAK HACHE CUIT 100G</t>
  </si>
  <si>
    <t>WINGS TEX MEX 30G</t>
  </si>
  <si>
    <t xml:space="preserve">V </t>
  </si>
  <si>
    <t>FILET MIGNON</t>
  </si>
  <si>
    <t>STEAK HACHE FRANCE 100G</t>
  </si>
  <si>
    <t>DR</t>
  </si>
  <si>
    <t>SAC CONGELATION 22*35*75</t>
  </si>
  <si>
    <t>SAC POUBELLE 30L</t>
  </si>
  <si>
    <t>papier cuisson 53*32,5 500</t>
  </si>
  <si>
    <t>blanc</t>
  </si>
  <si>
    <t>scotch brite 200*4m</t>
  </si>
  <si>
    <t>sac poubelle 130l 5*20</t>
  </si>
  <si>
    <t>desty decapant four 5l</t>
  </si>
  <si>
    <t>desty poudre trempage 10k</t>
  </si>
  <si>
    <t>serviette 39*39</t>
  </si>
  <si>
    <t>rouleaux alu 200*0,45</t>
  </si>
  <si>
    <t xml:space="preserve">scotch brite </t>
  </si>
  <si>
    <t>GOMMETTE COULEUR</t>
  </si>
  <si>
    <t>AGRAFE</t>
  </si>
  <si>
    <t>CANON COULEUR</t>
  </si>
  <si>
    <t>CANON NOIR</t>
  </si>
  <si>
    <t>AGENDA</t>
  </si>
  <si>
    <t>GOMME</t>
  </si>
  <si>
    <t>EPHEMERIDE</t>
  </si>
  <si>
    <t>ETIQUETTE</t>
  </si>
  <si>
    <t>PHOTOCOPIE COULEUR MENU NOEL</t>
  </si>
  <si>
    <t xml:space="preserve">SAUTE DE VEAU </t>
  </si>
  <si>
    <t>FILET DE TRUITTE</t>
  </si>
  <si>
    <t xml:space="preserve">AIGUILLETTE DE SAUMON </t>
  </si>
  <si>
    <t>POMME CUBE</t>
  </si>
  <si>
    <t>THON POCHE 1,5K</t>
  </si>
  <si>
    <t>HARICOT VERT 5/1</t>
  </si>
  <si>
    <t>LENTILLE VERTE</t>
  </si>
  <si>
    <t>PIPERADE</t>
  </si>
  <si>
    <t>PUREE LAIT</t>
  </si>
  <si>
    <t>BOUILLON POT AU FEU</t>
  </si>
  <si>
    <t>COMPOTE POIRE</t>
  </si>
  <si>
    <t>COMPOTE POMME IND 100G*120</t>
  </si>
  <si>
    <t>MADELEINE CHOCO NOISETTE 40G*72</t>
  </si>
  <si>
    <t>VACHE QUI RIT 19,5%</t>
  </si>
  <si>
    <t>POMME DE TERRE FLEUR DE SEL</t>
  </si>
  <si>
    <t>21K</t>
  </si>
  <si>
    <t>BETTERAVE MAIS</t>
  </si>
  <si>
    <t>SAUTE DE VEAU 15</t>
  </si>
  <si>
    <t>PATE CAMPAGNE</t>
  </si>
  <si>
    <t>NATURE SUCRE</t>
  </si>
  <si>
    <t>PUREE</t>
  </si>
  <si>
    <t>PILON POULET +3*64</t>
  </si>
  <si>
    <t>CREPES 240</t>
  </si>
  <si>
    <t>fevrier 2018</t>
  </si>
  <si>
    <t>LES MENUS PEUVENT ETRE MODIFIES</t>
  </si>
  <si>
    <t>GALOPIN DE VEAU</t>
  </si>
  <si>
    <t>LENTILLES</t>
  </si>
  <si>
    <t>CASSOULET</t>
  </si>
  <si>
    <t>SALADE DE POIS CHICHE</t>
  </si>
  <si>
    <t>ENDIVES</t>
  </si>
  <si>
    <t>ROTI DE PORC</t>
  </si>
  <si>
    <t>FRUIT</t>
  </si>
  <si>
    <t>RAVIOLIS FROMAGE</t>
  </si>
  <si>
    <t>STEAK THON</t>
  </si>
  <si>
    <t xml:space="preserve">jeudi </t>
  </si>
  <si>
    <t>mercredi</t>
  </si>
  <si>
    <t>lundi19</t>
  </si>
  <si>
    <t>vacances de fevrier 2018</t>
  </si>
  <si>
    <t>EPINARD LA CREME</t>
  </si>
  <si>
    <t>POELEE AU CURRY</t>
  </si>
  <si>
    <t xml:space="preserve">COUSTILLOUS </t>
  </si>
  <si>
    <t>jeudi 1 mars</t>
  </si>
  <si>
    <t>PETIT POIS</t>
  </si>
  <si>
    <t>PIZZA</t>
  </si>
  <si>
    <t xml:space="preserve">FILET POULET </t>
  </si>
  <si>
    <t>RADIS</t>
  </si>
  <si>
    <t>TOMATE FARCIE</t>
  </si>
  <si>
    <t>GRATIN FRUITS DE MER</t>
  </si>
  <si>
    <t>CELERI</t>
  </si>
  <si>
    <t>HACHIS PARMENTIER</t>
  </si>
  <si>
    <t>RAVIOLI</t>
  </si>
  <si>
    <t xml:space="preserve">GRATIN DE PATE </t>
  </si>
  <si>
    <t>DES DE VOLAILLE</t>
  </si>
  <si>
    <t>BOULETTE</t>
  </si>
  <si>
    <t>YAOURTS</t>
  </si>
  <si>
    <t>POISSON AMANDE</t>
  </si>
  <si>
    <t>GRATINE SAVOYARDE</t>
  </si>
  <si>
    <t>VIANDE</t>
  </si>
  <si>
    <t>CAROTTES VICHY</t>
  </si>
  <si>
    <t>COCKTAIL DE FRUITS</t>
  </si>
  <si>
    <t>CUISSE DE POULES</t>
  </si>
  <si>
    <t>POMMES RISSOLEES</t>
  </si>
  <si>
    <t>PDT</t>
  </si>
  <si>
    <t>SAUTE DE BŒUF</t>
  </si>
  <si>
    <t>CONCOMBRE</t>
  </si>
  <si>
    <t>TOMATE</t>
  </si>
  <si>
    <t>CHOU FLEUR</t>
  </si>
  <si>
    <t>CAROTTES</t>
  </si>
  <si>
    <t>STEAK HACHE</t>
  </si>
  <si>
    <t>SNIKERS</t>
  </si>
  <si>
    <t>FILET DE POULET</t>
  </si>
  <si>
    <t>PASTEQUE</t>
  </si>
  <si>
    <t>TOMATES</t>
  </si>
  <si>
    <t>MELON</t>
  </si>
  <si>
    <t>SAUCE BASILIC</t>
  </si>
  <si>
    <t>BROCHETTE POISSON</t>
  </si>
  <si>
    <t>OIGNONS</t>
  </si>
  <si>
    <t>POIVRONS</t>
  </si>
  <si>
    <t xml:space="preserve">COURGETTE </t>
  </si>
  <si>
    <t>EPINARD</t>
  </si>
  <si>
    <t>ROSTI LEGUMES</t>
  </si>
  <si>
    <t>NUGGETS</t>
  </si>
  <si>
    <t xml:space="preserve">WINGS </t>
  </si>
  <si>
    <t>3SC</t>
  </si>
  <si>
    <t>FILET DE TRUITE</t>
  </si>
  <si>
    <t>BOURGUIGNON</t>
  </si>
  <si>
    <t>LARDON</t>
  </si>
  <si>
    <t>SARDINE HUILE 3/1</t>
  </si>
  <si>
    <t>TRANS</t>
  </si>
  <si>
    <t>HUILE TOURNESOL 5</t>
  </si>
  <si>
    <t>SAUTE DE VEAU F</t>
  </si>
  <si>
    <t>CUBE POISSON MEUNIERE</t>
  </si>
  <si>
    <t>YAOURT AROMATISE 125*4</t>
  </si>
  <si>
    <t>BRIE 25%</t>
  </si>
  <si>
    <t>CHAVROUX 13,5% 20G*24</t>
  </si>
  <si>
    <t>YAOURT NATURE 125*4</t>
  </si>
  <si>
    <t>EMMENTAL RAPE 29,5%</t>
  </si>
  <si>
    <t>ENSEMBLE DOUCHETTE MELANGEUR G3/4*50 KLARCO</t>
  </si>
  <si>
    <t>PROEQUIP</t>
  </si>
  <si>
    <t>GANT DROIT GAUCHE</t>
  </si>
  <si>
    <t>POT INOX 100CL</t>
  </si>
  <si>
    <t>STEAK HACHE CUIT 90*70G</t>
  </si>
  <si>
    <t>POISSON BLANC PANE</t>
  </si>
  <si>
    <t>PILON POULET</t>
  </si>
  <si>
    <t>CHOU FLEURETTE</t>
  </si>
  <si>
    <t>AIGUILETTE POULET</t>
  </si>
  <si>
    <t>TIMBALE VANILLE FRAISE 60ML</t>
  </si>
  <si>
    <t>SNICKERS CARAMEL 53ML</t>
  </si>
  <si>
    <t>ECLAIR AU CHOCOLAT 45G</t>
  </si>
  <si>
    <t>PERSIL 250G</t>
  </si>
  <si>
    <t>LS</t>
  </si>
  <si>
    <t>DE</t>
  </si>
  <si>
    <t>VINAIGRE</t>
  </si>
  <si>
    <t>COQUILETTE</t>
  </si>
  <si>
    <t>RAPE</t>
  </si>
  <si>
    <t>HUILE</t>
  </si>
  <si>
    <t>5L</t>
  </si>
  <si>
    <t>SIX DE SAVOIE</t>
  </si>
  <si>
    <t>BROCHETTE DE POISSON</t>
  </si>
  <si>
    <t>PETIT POIS SUR</t>
  </si>
  <si>
    <t>PETIT POIS 5/14</t>
  </si>
  <si>
    <t>PETIT POIS NATURE</t>
  </si>
  <si>
    <t>MAIS SUR</t>
  </si>
  <si>
    <t>CONCOMBRE SUR</t>
  </si>
  <si>
    <t>SEL</t>
  </si>
  <si>
    <t>POIRE MORCEAUX</t>
  </si>
  <si>
    <t>FARINE</t>
  </si>
  <si>
    <t>AIGUILLET DE POULET</t>
  </si>
  <si>
    <t>SARDINE</t>
  </si>
  <si>
    <t>CITRON</t>
  </si>
  <si>
    <t>SAUTE DE VEAU</t>
  </si>
  <si>
    <t>BEURRE</t>
  </si>
  <si>
    <t>CAROTTE</t>
  </si>
  <si>
    <t>MACARONI</t>
  </si>
  <si>
    <t>THON</t>
  </si>
  <si>
    <t>YAOURT NATURE</t>
  </si>
  <si>
    <t>SUCRE DOSE</t>
  </si>
  <si>
    <t>MACEDOIINE SUR</t>
  </si>
  <si>
    <t>MAONNAISE</t>
  </si>
  <si>
    <t>NUGGETS VEGETAL</t>
  </si>
  <si>
    <t>HARICOTS VETS SUR</t>
  </si>
  <si>
    <t>POIVRONS SUR</t>
  </si>
  <si>
    <t>HARICOT VERT SUR</t>
  </si>
  <si>
    <t>SEICHE</t>
  </si>
  <si>
    <t>POULE SAUTE</t>
  </si>
  <si>
    <t>TOMATE CONCENTRE 4/4</t>
  </si>
  <si>
    <t>ECLAIR CHOCOLAT</t>
  </si>
  <si>
    <t>2,,5</t>
  </si>
  <si>
    <t>FILET POULET</t>
  </si>
  <si>
    <t>STOK</t>
  </si>
  <si>
    <t>4PC</t>
  </si>
  <si>
    <t>2PC</t>
  </si>
  <si>
    <t>CREME FRAICHE</t>
  </si>
  <si>
    <t>STEAK HACHE DE SAUMON</t>
  </si>
  <si>
    <t>5,4 60PC</t>
  </si>
  <si>
    <t>CAMEMBERT 200G*8</t>
  </si>
  <si>
    <t>CROUTON 500G</t>
  </si>
  <si>
    <t>HARICOTS VERTS 5/1</t>
  </si>
  <si>
    <t>PETIT ¨POIS EXTRA FIN</t>
  </si>
  <si>
    <t>SEL FIN</t>
  </si>
  <si>
    <t xml:space="preserve">HUILE OLIVE </t>
  </si>
  <si>
    <t>MOUTARDE</t>
  </si>
  <si>
    <t>PETIT MOELLEUX 28G*48</t>
  </si>
  <si>
    <t>PETIT MOELLEUX POMME 40G*100</t>
  </si>
  <si>
    <t>SAC BRETELLE 26*6*45CM</t>
  </si>
  <si>
    <t>COLORANT 100G</t>
  </si>
  <si>
    <t>OLIVE NOIRE 5/1</t>
  </si>
  <si>
    <t>VINAIGE</t>
  </si>
  <si>
    <t>ESCALOPE</t>
  </si>
  <si>
    <t>CHAVOUX</t>
  </si>
  <si>
    <t>CARRE BIO</t>
  </si>
  <si>
    <t>RAISIN</t>
  </si>
  <si>
    <t>SALADE BATAVIA</t>
  </si>
  <si>
    <t>CHOUX ROUGE</t>
  </si>
  <si>
    <t>POMME ROYAL GALA</t>
  </si>
  <si>
    <t>RAISIN DANLAS FR</t>
  </si>
  <si>
    <t>CONCOMBRE FR</t>
  </si>
  <si>
    <t>PDT AGATHA FR</t>
  </si>
  <si>
    <t>12U</t>
  </si>
  <si>
    <t>FEUILLE DE CHENE</t>
  </si>
  <si>
    <t>NECTARINES FR</t>
  </si>
  <si>
    <t xml:space="preserve">CITRON </t>
  </si>
  <si>
    <t>TOMATE RONDE FR</t>
  </si>
  <si>
    <t>TOMATE GRAPPE FR</t>
  </si>
  <si>
    <t>OIGNONS JAUNES</t>
  </si>
  <si>
    <t xml:space="preserve">MELONS </t>
  </si>
  <si>
    <t>10+</t>
  </si>
  <si>
    <t>SALADE CROUTON</t>
  </si>
  <si>
    <t>HARICOTS VERT</t>
  </si>
  <si>
    <t>BEIGNET</t>
  </si>
  <si>
    <t>NUTELLA</t>
  </si>
  <si>
    <t>26U</t>
  </si>
  <si>
    <t>CROUTON</t>
  </si>
  <si>
    <t>ROULE FRAISE</t>
  </si>
  <si>
    <t>COQUILLETTE BIO</t>
  </si>
  <si>
    <t>MINI SORBET</t>
  </si>
  <si>
    <t>ORANGE</t>
  </si>
  <si>
    <t>lundi 11</t>
  </si>
  <si>
    <t>mardi 12</t>
  </si>
  <si>
    <t>jeudi 14</t>
  </si>
  <si>
    <t>vendredi 15</t>
  </si>
  <si>
    <t>RADIS BEURRE</t>
  </si>
  <si>
    <t>lundi 18</t>
  </si>
  <si>
    <t>mardi 19</t>
  </si>
  <si>
    <t>jeudi 21</t>
  </si>
  <si>
    <t>vendredi 22</t>
  </si>
  <si>
    <t>MARS 2019</t>
  </si>
  <si>
    <t>LENTILLES SALADE</t>
  </si>
  <si>
    <t xml:space="preserve">BETTERAVES </t>
  </si>
  <si>
    <t>FILET POULET CRUNCH</t>
  </si>
  <si>
    <t>SAUMONETTE SAUCE EPI SOLEIL</t>
  </si>
  <si>
    <t>SAUTE D AGNEAU</t>
  </si>
  <si>
    <t>PATES</t>
  </si>
  <si>
    <t xml:space="preserve"> CAROTTE DUO</t>
  </si>
  <si>
    <t>YAOURT VANILLE</t>
  </si>
  <si>
    <t>HARICOT EN SALADE</t>
  </si>
  <si>
    <t>PIZZA EPAULE EMMENTAL</t>
  </si>
  <si>
    <t>JAMBON</t>
  </si>
  <si>
    <t>GRATIN DE POISSON</t>
  </si>
  <si>
    <t>GALETTE VEGETALE</t>
  </si>
  <si>
    <t xml:space="preserve"> CANARD</t>
  </si>
  <si>
    <t>PUREE POTIMARRON PDT</t>
  </si>
  <si>
    <t>PETITS POIS</t>
  </si>
  <si>
    <t>POMME AU FOOUR</t>
  </si>
  <si>
    <t xml:space="preserve">  </t>
  </si>
  <si>
    <t>KIWI</t>
  </si>
  <si>
    <t>YAOURT FRAISE</t>
  </si>
  <si>
    <t>FRAISE</t>
  </si>
  <si>
    <t>lundi 25</t>
  </si>
  <si>
    <t>mardi 26</t>
  </si>
  <si>
    <t>jeudi 28</t>
  </si>
  <si>
    <t>vendredi 29</t>
  </si>
  <si>
    <t>CHOU ROUGE POMME</t>
  </si>
  <si>
    <t>BETTERAVES OIGNONS</t>
  </si>
  <si>
    <t>CROZET</t>
  </si>
  <si>
    <t>SAUTE DE DINDE</t>
  </si>
  <si>
    <t>DES DE POULET</t>
  </si>
  <si>
    <t>POMMES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</si>
</sst>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&quot;Vrai&quot;;&quot;Vrai&quot;;&quot;Faux&quot;"/>
    <numFmt numFmtId="166" formatCode="&quot;Actif&quot;;&quot;Actif&quot;;&quot;Inactif&quot;"/>
    <numFmt numFmtId="167" formatCode="0.000"/>
    <numFmt numFmtId="168" formatCode="[$-40C]dddd\ d\ mmmm\ yyyy"/>
    <numFmt numFmtId="169" formatCode="d/m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26"/>
      <name val="Arial"/>
      <family val="0"/>
    </font>
    <font>
      <sz val="11"/>
      <name val="Book Antiqua"/>
      <family val="1"/>
    </font>
    <font>
      <b/>
      <sz val="11"/>
      <color indexed="12"/>
      <name val="Book Antiqua"/>
      <family val="1"/>
    </font>
    <font>
      <b/>
      <sz val="10"/>
      <color indexed="12"/>
      <name val="Book Antiqua"/>
      <family val="1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7" fontId="0" fillId="4" borderId="1" xfId="0" applyNumberForma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9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4" fillId="0" borderId="0" xfId="0" applyFont="1" applyAlignment="1">
      <alignment/>
    </xf>
    <xf numFmtId="169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Alignment="1">
      <alignment horizontal="center"/>
    </xf>
    <xf numFmtId="16" fontId="17" fillId="0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1428750</xdr:colOff>
      <xdr:row>3</xdr:row>
      <xdr:rowOff>19050</xdr:rowOff>
    </xdr:from>
    <xdr:to>
      <xdr:col>2</xdr:col>
      <xdr:colOff>1724025</xdr:colOff>
      <xdr:row>3</xdr:row>
      <xdr:rowOff>200025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048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9</xdr:row>
      <xdr:rowOff>47625</xdr:rowOff>
    </xdr:from>
    <xdr:to>
      <xdr:col>2</xdr:col>
      <xdr:colOff>1790700</xdr:colOff>
      <xdr:row>9</xdr:row>
      <xdr:rowOff>228600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717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15</xdr:row>
      <xdr:rowOff>57150</xdr:rowOff>
    </xdr:from>
    <xdr:to>
      <xdr:col>2</xdr:col>
      <xdr:colOff>1685925</xdr:colOff>
      <xdr:row>15</xdr:row>
      <xdr:rowOff>238125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8195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21</xdr:row>
      <xdr:rowOff>19050</xdr:rowOff>
    </xdr:from>
    <xdr:to>
      <xdr:col>2</xdr:col>
      <xdr:colOff>1809750</xdr:colOff>
      <xdr:row>21</xdr:row>
      <xdr:rowOff>200025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41972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</xdr:row>
      <xdr:rowOff>9525</xdr:rowOff>
    </xdr:from>
    <xdr:to>
      <xdr:col>1</xdr:col>
      <xdr:colOff>1724025</xdr:colOff>
      <xdr:row>3</xdr:row>
      <xdr:rowOff>238125</xdr:rowOff>
    </xdr:to>
    <xdr:pic>
      <xdr:nvPicPr>
        <xdr:cNvPr id="5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49530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9</xdr:row>
      <xdr:rowOff>19050</xdr:rowOff>
    </xdr:from>
    <xdr:to>
      <xdr:col>1</xdr:col>
      <xdr:colOff>1914525</xdr:colOff>
      <xdr:row>9</xdr:row>
      <xdr:rowOff>247650</xdr:rowOff>
    </xdr:to>
    <xdr:pic>
      <xdr:nvPicPr>
        <xdr:cNvPr id="6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14312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15</xdr:row>
      <xdr:rowOff>19050</xdr:rowOff>
    </xdr:from>
    <xdr:to>
      <xdr:col>1</xdr:col>
      <xdr:colOff>1724025</xdr:colOff>
      <xdr:row>15</xdr:row>
      <xdr:rowOff>247650</xdr:rowOff>
    </xdr:to>
    <xdr:pic>
      <xdr:nvPicPr>
        <xdr:cNvPr id="7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378142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21</xdr:row>
      <xdr:rowOff>19050</xdr:rowOff>
    </xdr:from>
    <xdr:to>
      <xdr:col>1</xdr:col>
      <xdr:colOff>1914525</xdr:colOff>
      <xdr:row>21</xdr:row>
      <xdr:rowOff>200025</xdr:rowOff>
    </xdr:to>
    <xdr:pic>
      <xdr:nvPicPr>
        <xdr:cNvPr id="8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1034" flipV="1">
          <a:off x="3638550" y="5419725"/>
          <a:ext cx="428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9</xdr:row>
      <xdr:rowOff>38100</xdr:rowOff>
    </xdr:from>
    <xdr:to>
      <xdr:col>2</xdr:col>
      <xdr:colOff>1295400</xdr:colOff>
      <xdr:row>9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21621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5</xdr:row>
      <xdr:rowOff>57150</xdr:rowOff>
    </xdr:from>
    <xdr:to>
      <xdr:col>2</xdr:col>
      <xdr:colOff>2066925</xdr:colOff>
      <xdr:row>5</xdr:row>
      <xdr:rowOff>238125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8573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5</xdr:row>
      <xdr:rowOff>19050</xdr:rowOff>
    </xdr:from>
    <xdr:to>
      <xdr:col>1</xdr:col>
      <xdr:colOff>1295400</xdr:colOff>
      <xdr:row>5</xdr:row>
      <xdr:rowOff>247650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81927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11</xdr:row>
      <xdr:rowOff>47625</xdr:rowOff>
    </xdr:from>
    <xdr:to>
      <xdr:col>2</xdr:col>
      <xdr:colOff>1952625</xdr:colOff>
      <xdr:row>11</xdr:row>
      <xdr:rowOff>228600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5052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11</xdr:row>
      <xdr:rowOff>19050</xdr:rowOff>
    </xdr:from>
    <xdr:to>
      <xdr:col>1</xdr:col>
      <xdr:colOff>1323975</xdr:colOff>
      <xdr:row>11</xdr:row>
      <xdr:rowOff>247650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347662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workbookViewId="0" topLeftCell="A152">
      <selection activeCell="D165" sqref="D165"/>
    </sheetView>
  </sheetViews>
  <sheetFormatPr defaultColWidth="11.421875" defaultRowHeight="12.75"/>
  <cols>
    <col min="1" max="1" width="5.28125" style="0" customWidth="1"/>
    <col min="2" max="2" width="8.7109375" style="54" customWidth="1"/>
    <col min="3" max="3" width="30.8515625" style="0" customWidth="1"/>
    <col min="4" max="5" width="8.28125" style="23" customWidth="1"/>
    <col min="7" max="7" width="8.7109375" style="71" customWidth="1"/>
    <col min="8" max="8" width="7.28125" style="0" customWidth="1"/>
    <col min="9" max="9" width="11.57421875" style="53" customWidth="1"/>
  </cols>
  <sheetData>
    <row r="1" spans="1:8" ht="12.75">
      <c r="A1" t="s">
        <v>96</v>
      </c>
      <c r="B1" s="54">
        <v>43354</v>
      </c>
      <c r="C1" s="55" t="s">
        <v>387</v>
      </c>
      <c r="D1" s="56">
        <v>1</v>
      </c>
      <c r="E1" s="56">
        <v>162</v>
      </c>
      <c r="F1" s="57" t="s">
        <v>388</v>
      </c>
      <c r="H1" s="69"/>
    </row>
    <row r="2" spans="1:6" ht="12.75">
      <c r="A2" t="s">
        <v>96</v>
      </c>
      <c r="C2" t="s">
        <v>389</v>
      </c>
      <c r="D2" s="23">
        <v>1</v>
      </c>
      <c r="E2" s="23">
        <v>19.9</v>
      </c>
      <c r="F2" s="57" t="s">
        <v>388</v>
      </c>
    </row>
    <row r="3" spans="1:6" ht="12.75">
      <c r="A3" t="s">
        <v>96</v>
      </c>
      <c r="C3" t="s">
        <v>390</v>
      </c>
      <c r="D3" s="23">
        <v>12</v>
      </c>
      <c r="E3" s="23">
        <v>8.55</v>
      </c>
      <c r="F3" s="57" t="s">
        <v>388</v>
      </c>
    </row>
    <row r="4" spans="1:6" ht="12.75">
      <c r="A4" t="s">
        <v>96</v>
      </c>
      <c r="B4" s="54">
        <v>43361</v>
      </c>
      <c r="C4" s="57" t="s">
        <v>454</v>
      </c>
      <c r="D4" s="56">
        <v>250</v>
      </c>
      <c r="E4" s="56">
        <f>13.6/250</f>
        <v>0.0544</v>
      </c>
      <c r="F4" s="57" t="s">
        <v>378</v>
      </c>
    </row>
    <row r="5" spans="1:7" ht="12.75">
      <c r="A5" t="s">
        <v>401</v>
      </c>
      <c r="B5" s="54">
        <v>43353</v>
      </c>
      <c r="C5" t="s">
        <v>398</v>
      </c>
      <c r="D5" s="23">
        <v>192</v>
      </c>
      <c r="E5" s="23">
        <v>0.294</v>
      </c>
      <c r="F5" t="s">
        <v>112</v>
      </c>
      <c r="G5" s="72"/>
    </row>
    <row r="6" spans="1:7" ht="12.75">
      <c r="A6" t="s">
        <v>401</v>
      </c>
      <c r="B6" s="64">
        <v>43357</v>
      </c>
      <c r="C6" s="67" t="s">
        <v>436</v>
      </c>
      <c r="D6" s="65">
        <v>153</v>
      </c>
      <c r="E6" s="65"/>
      <c r="G6" s="71">
        <v>39</v>
      </c>
    </row>
    <row r="7" spans="1:6" ht="12.75">
      <c r="A7" t="s">
        <v>401</v>
      </c>
      <c r="B7" s="64">
        <v>43347</v>
      </c>
      <c r="C7" s="59" t="s">
        <v>411</v>
      </c>
      <c r="D7" s="65">
        <v>1</v>
      </c>
      <c r="E7" s="65"/>
      <c r="F7" s="59"/>
    </row>
    <row r="8" spans="1:6" ht="12.75">
      <c r="A8" t="s">
        <v>401</v>
      </c>
      <c r="B8" s="66">
        <v>43350</v>
      </c>
      <c r="C8" s="67" t="s">
        <v>106</v>
      </c>
      <c r="D8" s="68">
        <v>35</v>
      </c>
      <c r="E8" s="70"/>
      <c r="F8" s="69"/>
    </row>
    <row r="9" spans="1:6" ht="12.75">
      <c r="A9" t="s">
        <v>401</v>
      </c>
      <c r="B9" s="54">
        <v>43346</v>
      </c>
      <c r="C9" t="s">
        <v>397</v>
      </c>
      <c r="D9" s="23">
        <v>144</v>
      </c>
      <c r="E9" s="23">
        <v>0.336</v>
      </c>
      <c r="F9" t="s">
        <v>112</v>
      </c>
    </row>
    <row r="10" spans="1:6" ht="12.75">
      <c r="A10" t="s">
        <v>401</v>
      </c>
      <c r="B10" s="66">
        <v>43350</v>
      </c>
      <c r="C10" s="67" t="s">
        <v>359</v>
      </c>
      <c r="D10" s="70"/>
      <c r="E10" s="70"/>
      <c r="F10" s="69"/>
    </row>
    <row r="11" spans="1:6" ht="12.75">
      <c r="A11" t="s">
        <v>401</v>
      </c>
      <c r="B11" s="54">
        <v>43346</v>
      </c>
      <c r="C11" t="s">
        <v>396</v>
      </c>
      <c r="D11" s="23">
        <v>60</v>
      </c>
      <c r="E11" s="23">
        <v>0.224</v>
      </c>
      <c r="F11" t="s">
        <v>112</v>
      </c>
    </row>
    <row r="12" spans="1:7" ht="12.75">
      <c r="A12" t="s">
        <v>126</v>
      </c>
      <c r="B12" s="64">
        <v>43353</v>
      </c>
      <c r="C12" s="59" t="s">
        <v>421</v>
      </c>
      <c r="D12" s="65">
        <v>1</v>
      </c>
      <c r="E12" s="65"/>
      <c r="F12" s="59"/>
      <c r="G12" s="71">
        <v>3</v>
      </c>
    </row>
    <row r="13" spans="1:6" ht="12.75">
      <c r="A13" t="s">
        <v>126</v>
      </c>
      <c r="B13" s="54">
        <v>43343</v>
      </c>
      <c r="C13" t="s">
        <v>128</v>
      </c>
      <c r="D13" s="23" t="s">
        <v>440</v>
      </c>
      <c r="E13" s="23">
        <f>9.4/4</f>
        <v>2.35</v>
      </c>
      <c r="F13" t="s">
        <v>123</v>
      </c>
    </row>
    <row r="14" spans="1:7" ht="12.75">
      <c r="A14" t="s">
        <v>126</v>
      </c>
      <c r="B14" s="64">
        <v>43353</v>
      </c>
      <c r="C14" s="59" t="s">
        <v>37</v>
      </c>
      <c r="D14" s="65">
        <v>1</v>
      </c>
      <c r="E14" s="65"/>
      <c r="F14" s="59"/>
      <c r="G14" s="71" t="s">
        <v>441</v>
      </c>
    </row>
    <row r="15" spans="1:6" ht="12.75">
      <c r="A15" t="s">
        <v>126</v>
      </c>
      <c r="B15" s="54">
        <v>43343</v>
      </c>
      <c r="C15" t="s">
        <v>383</v>
      </c>
      <c r="D15" s="23">
        <v>5.884</v>
      </c>
      <c r="E15" s="23">
        <v>4.7</v>
      </c>
      <c r="F15" t="s">
        <v>123</v>
      </c>
    </row>
    <row r="16" spans="1:6" ht="12.75">
      <c r="A16" t="s">
        <v>126</v>
      </c>
      <c r="B16" s="54">
        <v>43343</v>
      </c>
      <c r="C16" t="s">
        <v>383</v>
      </c>
      <c r="D16" s="23">
        <v>5.792</v>
      </c>
      <c r="E16" s="23">
        <v>5</v>
      </c>
      <c r="F16" t="s">
        <v>123</v>
      </c>
    </row>
    <row r="17" spans="1:5" ht="12.75">
      <c r="A17" t="s">
        <v>126</v>
      </c>
      <c r="B17" s="64">
        <v>43357</v>
      </c>
      <c r="C17" s="67" t="s">
        <v>35</v>
      </c>
      <c r="D17" s="65"/>
      <c r="E17" s="65"/>
    </row>
    <row r="18" spans="1:7" ht="12.75">
      <c r="A18" t="s">
        <v>126</v>
      </c>
      <c r="B18" s="54">
        <v>43343</v>
      </c>
      <c r="C18" t="s">
        <v>384</v>
      </c>
      <c r="D18" s="23">
        <v>144</v>
      </c>
      <c r="E18" s="23">
        <v>0.308</v>
      </c>
      <c r="F18" t="s">
        <v>123</v>
      </c>
      <c r="G18" s="72"/>
    </row>
    <row r="19" spans="1:5" ht="12.75">
      <c r="A19" t="s">
        <v>126</v>
      </c>
      <c r="B19" s="64">
        <v>43354</v>
      </c>
      <c r="C19" s="59" t="s">
        <v>442</v>
      </c>
      <c r="D19" s="65">
        <v>9</v>
      </c>
      <c r="E19" s="65"/>
    </row>
    <row r="20" spans="1:6" ht="12.75">
      <c r="A20" t="s">
        <v>126</v>
      </c>
      <c r="B20" s="54">
        <v>43349</v>
      </c>
      <c r="C20" t="s">
        <v>134</v>
      </c>
      <c r="D20" s="23">
        <v>12</v>
      </c>
      <c r="E20" s="23">
        <v>3.316</v>
      </c>
      <c r="F20" t="s">
        <v>378</v>
      </c>
    </row>
    <row r="21" spans="1:6" ht="12.75">
      <c r="A21" t="s">
        <v>126</v>
      </c>
      <c r="B21" s="54">
        <v>43343</v>
      </c>
      <c r="C21" t="s">
        <v>386</v>
      </c>
      <c r="D21" s="23">
        <v>4</v>
      </c>
      <c r="E21" s="23">
        <v>5.236</v>
      </c>
      <c r="F21" t="s">
        <v>123</v>
      </c>
    </row>
    <row r="22" spans="1:6" ht="12.75">
      <c r="A22" t="s">
        <v>126</v>
      </c>
      <c r="B22" s="64">
        <v>43346</v>
      </c>
      <c r="C22" s="59" t="s">
        <v>404</v>
      </c>
      <c r="D22" s="65">
        <v>2</v>
      </c>
      <c r="E22" s="65"/>
      <c r="F22" s="59"/>
    </row>
    <row r="23" spans="1:6" ht="12.75">
      <c r="A23" t="s">
        <v>126</v>
      </c>
      <c r="B23" s="66">
        <v>43350</v>
      </c>
      <c r="C23" s="67" t="s">
        <v>404</v>
      </c>
      <c r="D23" s="68">
        <v>1</v>
      </c>
      <c r="E23" s="68"/>
      <c r="F23" s="69"/>
    </row>
    <row r="24" spans="1:5" ht="12.75">
      <c r="A24" t="s">
        <v>126</v>
      </c>
      <c r="B24" s="64">
        <v>43354</v>
      </c>
      <c r="C24" s="59" t="s">
        <v>404</v>
      </c>
      <c r="D24" s="65">
        <v>1</v>
      </c>
      <c r="E24" s="65"/>
    </row>
    <row r="25" spans="1:6" ht="12.75">
      <c r="A25" t="s">
        <v>126</v>
      </c>
      <c r="B25" s="64">
        <v>43346</v>
      </c>
      <c r="C25" s="59" t="s">
        <v>407</v>
      </c>
      <c r="D25" s="65">
        <v>85</v>
      </c>
      <c r="E25" s="65"/>
      <c r="F25" s="59"/>
    </row>
    <row r="26" spans="1:6" ht="12.75">
      <c r="A26" t="s">
        <v>126</v>
      </c>
      <c r="B26" s="64">
        <v>43347</v>
      </c>
      <c r="C26" s="59" t="s">
        <v>144</v>
      </c>
      <c r="D26" s="65">
        <v>144</v>
      </c>
      <c r="E26" s="65"/>
      <c r="F26" s="59"/>
    </row>
    <row r="27" spans="1:6" ht="12.75">
      <c r="A27" t="s">
        <v>126</v>
      </c>
      <c r="B27" s="54">
        <v>43343</v>
      </c>
      <c r="C27" t="s">
        <v>382</v>
      </c>
      <c r="D27" s="23">
        <v>144</v>
      </c>
      <c r="E27" s="23">
        <v>0.119</v>
      </c>
      <c r="F27" t="s">
        <v>123</v>
      </c>
    </row>
    <row r="28" spans="1:5" ht="12.75">
      <c r="A28" t="s">
        <v>126</v>
      </c>
      <c r="B28" s="64">
        <v>43354</v>
      </c>
      <c r="C28" s="59" t="s">
        <v>425</v>
      </c>
      <c r="D28" s="65"/>
      <c r="E28" s="65"/>
    </row>
    <row r="29" spans="1:6" ht="12.75">
      <c r="A29" t="s">
        <v>126</v>
      </c>
      <c r="B29" s="54">
        <v>43343</v>
      </c>
      <c r="C29" t="s">
        <v>385</v>
      </c>
      <c r="D29" s="23">
        <v>192</v>
      </c>
      <c r="E29" s="23">
        <v>0.111</v>
      </c>
      <c r="F29" t="s">
        <v>123</v>
      </c>
    </row>
    <row r="30" spans="1:7" ht="12.75">
      <c r="A30" t="s">
        <v>156</v>
      </c>
      <c r="B30" s="64">
        <v>43354</v>
      </c>
      <c r="C30" s="59" t="s">
        <v>422</v>
      </c>
      <c r="D30" s="65"/>
      <c r="E30" s="65"/>
      <c r="G30" s="71">
        <v>0</v>
      </c>
    </row>
    <row r="31" spans="1:6" ht="12.75">
      <c r="A31" t="s">
        <v>156</v>
      </c>
      <c r="B31" s="64">
        <v>43353</v>
      </c>
      <c r="C31" s="59" t="s">
        <v>419</v>
      </c>
      <c r="D31" s="65"/>
      <c r="E31" s="65"/>
      <c r="F31" s="59"/>
    </row>
    <row r="32" spans="1:6" ht="12.75">
      <c r="A32" t="s">
        <v>156</v>
      </c>
      <c r="B32" s="64">
        <v>43347</v>
      </c>
      <c r="C32" s="59" t="s">
        <v>363</v>
      </c>
      <c r="D32" s="65"/>
      <c r="E32" s="65"/>
      <c r="F32" s="59"/>
    </row>
    <row r="33" spans="1:7" ht="12.75">
      <c r="A33" t="s">
        <v>156</v>
      </c>
      <c r="B33" s="64">
        <v>43346</v>
      </c>
      <c r="C33" s="59" t="s">
        <v>470</v>
      </c>
      <c r="D33" s="65">
        <v>11.7</v>
      </c>
      <c r="E33" s="65"/>
      <c r="F33" s="59"/>
      <c r="G33" s="71">
        <v>0</v>
      </c>
    </row>
    <row r="34" spans="1:7" ht="12.75">
      <c r="A34" t="s">
        <v>156</v>
      </c>
      <c r="B34" s="64">
        <v>43353</v>
      </c>
      <c r="C34" s="59" t="s">
        <v>470</v>
      </c>
      <c r="D34" s="65">
        <v>25</v>
      </c>
      <c r="E34" s="65"/>
      <c r="F34" s="59"/>
      <c r="G34" s="71">
        <v>0</v>
      </c>
    </row>
    <row r="35" spans="1:6" ht="12.75">
      <c r="A35" t="s">
        <v>156</v>
      </c>
      <c r="B35" s="66">
        <v>43350</v>
      </c>
      <c r="C35" s="67" t="s">
        <v>0</v>
      </c>
      <c r="D35" s="68"/>
      <c r="E35" s="68"/>
      <c r="F35" s="69"/>
    </row>
    <row r="36" spans="1:6" ht="12.75">
      <c r="A36" t="s">
        <v>156</v>
      </c>
      <c r="B36" s="64">
        <v>43346</v>
      </c>
      <c r="C36" s="59" t="s">
        <v>362</v>
      </c>
      <c r="D36" s="65"/>
      <c r="E36" s="65"/>
      <c r="F36" s="59"/>
    </row>
    <row r="37" spans="1:6" ht="12.75">
      <c r="A37" t="s">
        <v>400</v>
      </c>
      <c r="B37" s="54">
        <v>43357</v>
      </c>
      <c r="C37" t="s">
        <v>158</v>
      </c>
      <c r="D37" s="23">
        <v>20</v>
      </c>
      <c r="E37" s="23">
        <v>0.646</v>
      </c>
      <c r="F37" t="s">
        <v>98</v>
      </c>
    </row>
    <row r="38" spans="1:7" ht="12.75">
      <c r="A38" t="s">
        <v>400</v>
      </c>
      <c r="C38" t="s">
        <v>357</v>
      </c>
      <c r="D38" s="23">
        <v>2.5</v>
      </c>
      <c r="G38" s="71">
        <v>0</v>
      </c>
    </row>
    <row r="39" spans="1:4" ht="12.75">
      <c r="A39" t="s">
        <v>400</v>
      </c>
      <c r="C39" t="s">
        <v>356</v>
      </c>
      <c r="D39" s="23">
        <v>2.5</v>
      </c>
    </row>
    <row r="40" spans="1:8" ht="12.75">
      <c r="A40" t="s">
        <v>400</v>
      </c>
      <c r="B40" s="54">
        <v>43346</v>
      </c>
      <c r="C40" t="s">
        <v>394</v>
      </c>
      <c r="D40" s="23">
        <v>20</v>
      </c>
      <c r="E40" s="23">
        <v>2.64</v>
      </c>
      <c r="F40" t="s">
        <v>112</v>
      </c>
      <c r="H40" s="69"/>
    </row>
    <row r="41" spans="1:7" ht="12.75">
      <c r="A41" t="s">
        <v>400</v>
      </c>
      <c r="B41" s="66">
        <v>43350</v>
      </c>
      <c r="C41" s="67" t="s">
        <v>58</v>
      </c>
      <c r="D41" s="68">
        <v>15</v>
      </c>
      <c r="E41" s="68"/>
      <c r="F41" s="69"/>
      <c r="G41" s="71">
        <v>7.5</v>
      </c>
    </row>
    <row r="42" spans="1:4" ht="12.75">
      <c r="A42" t="s">
        <v>400</v>
      </c>
      <c r="C42" t="s">
        <v>368</v>
      </c>
      <c r="D42" s="23">
        <v>2.5</v>
      </c>
    </row>
    <row r="43" spans="1:4" ht="12.75">
      <c r="A43" t="s">
        <v>400</v>
      </c>
      <c r="C43" t="s">
        <v>369</v>
      </c>
      <c r="D43" s="23">
        <v>2.5</v>
      </c>
    </row>
    <row r="44" spans="1:6" ht="12.75">
      <c r="A44" t="s">
        <v>400</v>
      </c>
      <c r="B44" s="54">
        <v>43360</v>
      </c>
      <c r="C44" t="s">
        <v>432</v>
      </c>
      <c r="D44" s="23">
        <v>15</v>
      </c>
      <c r="E44" s="23">
        <v>2.863</v>
      </c>
      <c r="F44" t="s">
        <v>112</v>
      </c>
    </row>
    <row r="45" spans="1:5" ht="12.75">
      <c r="A45" t="s">
        <v>400</v>
      </c>
      <c r="B45" s="64">
        <v>43357</v>
      </c>
      <c r="C45" s="67" t="s">
        <v>432</v>
      </c>
      <c r="D45" s="65">
        <v>2.5</v>
      </c>
      <c r="E45" s="65"/>
    </row>
    <row r="46" spans="1:4" ht="12.75">
      <c r="A46" t="s">
        <v>400</v>
      </c>
      <c r="C46" t="s">
        <v>169</v>
      </c>
      <c r="D46" s="23">
        <v>7</v>
      </c>
    </row>
    <row r="47" spans="1:4" ht="12.75">
      <c r="A47" t="s">
        <v>400</v>
      </c>
      <c r="C47" t="s">
        <v>55</v>
      </c>
      <c r="D47" s="23">
        <v>5</v>
      </c>
    </row>
    <row r="48" spans="1:4" ht="12.75">
      <c r="A48" t="s">
        <v>400</v>
      </c>
      <c r="C48" t="s">
        <v>366</v>
      </c>
      <c r="D48" s="23">
        <v>7</v>
      </c>
    </row>
    <row r="49" spans="1:6" ht="12.75">
      <c r="A49" t="s">
        <v>400</v>
      </c>
      <c r="B49" s="54">
        <v>43353</v>
      </c>
      <c r="C49" t="s">
        <v>399</v>
      </c>
      <c r="D49" s="23">
        <v>1</v>
      </c>
      <c r="E49" s="23">
        <v>1.845</v>
      </c>
      <c r="F49" t="s">
        <v>112</v>
      </c>
    </row>
    <row r="50" spans="1:7" ht="12.75">
      <c r="A50" t="s">
        <v>400</v>
      </c>
      <c r="C50" t="s">
        <v>332</v>
      </c>
      <c r="D50" s="23">
        <v>15</v>
      </c>
      <c r="G50" s="72"/>
    </row>
    <row r="51" spans="1:6" ht="12.75">
      <c r="A51" t="s">
        <v>400</v>
      </c>
      <c r="B51" s="64">
        <v>43347</v>
      </c>
      <c r="C51" s="59" t="s">
        <v>409</v>
      </c>
      <c r="D51" s="65">
        <v>2.5</v>
      </c>
      <c r="E51" s="65"/>
      <c r="F51" s="59"/>
    </row>
    <row r="52" spans="1:8" ht="12.75">
      <c r="A52" t="s">
        <v>400</v>
      </c>
      <c r="B52" s="64">
        <v>43357</v>
      </c>
      <c r="C52" s="67" t="s">
        <v>409</v>
      </c>
      <c r="D52" s="65" t="s">
        <v>437</v>
      </c>
      <c r="E52" s="65"/>
      <c r="H52" s="58"/>
    </row>
    <row r="53" spans="1:7" ht="12.75">
      <c r="A53" t="s">
        <v>400</v>
      </c>
      <c r="C53" t="s">
        <v>367</v>
      </c>
      <c r="D53" s="23">
        <v>2.5</v>
      </c>
      <c r="G53" s="72"/>
    </row>
    <row r="54" spans="1:8" ht="12.75">
      <c r="A54" t="s">
        <v>400</v>
      </c>
      <c r="B54" s="64">
        <v>43357</v>
      </c>
      <c r="C54" s="67" t="s">
        <v>431</v>
      </c>
      <c r="D54" s="65">
        <v>2.5</v>
      </c>
      <c r="E54" s="65"/>
      <c r="H54" s="69"/>
    </row>
    <row r="55" spans="1:8" ht="12.75">
      <c r="A55" t="s">
        <v>400</v>
      </c>
      <c r="C55" t="s">
        <v>178</v>
      </c>
      <c r="D55" s="23">
        <v>2.5</v>
      </c>
      <c r="G55" s="72"/>
      <c r="H55" s="69"/>
    </row>
    <row r="56" spans="1:4" ht="12.75">
      <c r="A56" t="s">
        <v>400</v>
      </c>
      <c r="C56" t="s">
        <v>370</v>
      </c>
      <c r="D56" s="23">
        <v>5</v>
      </c>
    </row>
    <row r="57" spans="1:6" ht="12.75">
      <c r="A57" t="s">
        <v>182</v>
      </c>
      <c r="B57" s="64">
        <v>43347</v>
      </c>
      <c r="C57" s="59" t="s">
        <v>408</v>
      </c>
      <c r="D57" s="65">
        <v>10</v>
      </c>
      <c r="E57" s="65"/>
      <c r="F57" s="59"/>
    </row>
    <row r="58" spans="1:4" ht="12.75">
      <c r="A58" t="s">
        <v>182</v>
      </c>
      <c r="C58" t="s">
        <v>365</v>
      </c>
      <c r="D58" s="23">
        <v>6</v>
      </c>
    </row>
    <row r="59" spans="1:6" ht="12.75">
      <c r="A59" t="s">
        <v>182</v>
      </c>
      <c r="B59" s="54">
        <v>43360</v>
      </c>
      <c r="C59" t="s">
        <v>381</v>
      </c>
      <c r="D59" s="23">
        <v>15</v>
      </c>
      <c r="E59" s="23">
        <v>6.29</v>
      </c>
      <c r="F59" t="s">
        <v>112</v>
      </c>
    </row>
    <row r="60" spans="1:6" ht="12.75">
      <c r="A60" t="s">
        <v>182</v>
      </c>
      <c r="B60" s="54">
        <v>43360</v>
      </c>
      <c r="C60" t="s">
        <v>191</v>
      </c>
      <c r="D60" s="23">
        <v>15</v>
      </c>
      <c r="E60" s="23">
        <v>6.258</v>
      </c>
      <c r="F60" t="s">
        <v>112</v>
      </c>
    </row>
    <row r="61" spans="1:4" ht="12.75">
      <c r="A61" t="s">
        <v>182</v>
      </c>
      <c r="C61" t="s">
        <v>374</v>
      </c>
      <c r="D61" s="23">
        <v>5</v>
      </c>
    </row>
    <row r="62" spans="1:6" ht="12.75">
      <c r="A62" t="s">
        <v>182</v>
      </c>
      <c r="B62" s="54">
        <v>43343</v>
      </c>
      <c r="C62" t="s">
        <v>392</v>
      </c>
      <c r="D62" s="23">
        <v>10</v>
      </c>
      <c r="E62" s="23">
        <v>7.19</v>
      </c>
      <c r="F62" t="s">
        <v>98</v>
      </c>
    </row>
    <row r="63" spans="1:5" ht="12.75">
      <c r="A63" t="s">
        <v>182</v>
      </c>
      <c r="B63" s="64">
        <v>43357</v>
      </c>
      <c r="C63" s="67" t="s">
        <v>433</v>
      </c>
      <c r="D63" s="65">
        <v>4</v>
      </c>
      <c r="E63" s="65"/>
    </row>
    <row r="64" spans="1:6" ht="12.75">
      <c r="A64" t="s">
        <v>182</v>
      </c>
      <c r="B64" s="54">
        <v>43353</v>
      </c>
      <c r="C64" t="s">
        <v>184</v>
      </c>
      <c r="D64" s="23">
        <v>15</v>
      </c>
      <c r="E64" s="23">
        <v>9.116</v>
      </c>
      <c r="F64" t="s">
        <v>112</v>
      </c>
    </row>
    <row r="65" spans="1:5" ht="12.75">
      <c r="A65" t="s">
        <v>182</v>
      </c>
      <c r="B65" s="64">
        <v>43354</v>
      </c>
      <c r="C65" s="59" t="s">
        <v>424</v>
      </c>
      <c r="D65" s="65">
        <v>15</v>
      </c>
      <c r="E65" s="65"/>
    </row>
    <row r="66" spans="1:9" ht="12.75">
      <c r="A66" t="s">
        <v>154</v>
      </c>
      <c r="B66" s="54">
        <v>43361</v>
      </c>
      <c r="C66" t="s">
        <v>455</v>
      </c>
      <c r="D66" s="23">
        <v>1</v>
      </c>
      <c r="E66" s="23">
        <v>18.072</v>
      </c>
      <c r="F66" t="s">
        <v>378</v>
      </c>
      <c r="I66" s="60"/>
    </row>
    <row r="67" spans="1:6" ht="12.75">
      <c r="A67" t="s">
        <v>154</v>
      </c>
      <c r="B67" s="64">
        <v>43346</v>
      </c>
      <c r="C67" s="59" t="s">
        <v>403</v>
      </c>
      <c r="D67" s="65">
        <v>4</v>
      </c>
      <c r="E67" s="65"/>
      <c r="F67" s="59"/>
    </row>
    <row r="68" spans="1:6" ht="12.75">
      <c r="A68" t="s">
        <v>154</v>
      </c>
      <c r="B68" s="54">
        <v>43361</v>
      </c>
      <c r="C68" s="57" t="s">
        <v>446</v>
      </c>
      <c r="D68" s="56">
        <v>6</v>
      </c>
      <c r="E68" s="56">
        <v>2.078</v>
      </c>
      <c r="F68" s="57" t="s">
        <v>378</v>
      </c>
    </row>
    <row r="69" spans="1:6" ht="12.75">
      <c r="A69" t="s">
        <v>154</v>
      </c>
      <c r="B69" s="66">
        <v>43350</v>
      </c>
      <c r="C69" s="67" t="s">
        <v>416</v>
      </c>
      <c r="D69" s="68">
        <v>1</v>
      </c>
      <c r="E69" s="68"/>
      <c r="F69" s="69"/>
    </row>
    <row r="70" spans="1:6" ht="12.75">
      <c r="A70" t="s">
        <v>154</v>
      </c>
      <c r="B70" s="54">
        <v>43361</v>
      </c>
      <c r="C70" s="57" t="s">
        <v>447</v>
      </c>
      <c r="D70" s="56">
        <v>4</v>
      </c>
      <c r="E70" s="56">
        <v>4.803</v>
      </c>
      <c r="F70" s="57" t="s">
        <v>378</v>
      </c>
    </row>
    <row r="71" spans="1:6" ht="12.75">
      <c r="A71" t="s">
        <v>154</v>
      </c>
      <c r="B71" s="64">
        <v>43346</v>
      </c>
      <c r="C71" s="59" t="s">
        <v>405</v>
      </c>
      <c r="D71" s="65" t="s">
        <v>406</v>
      </c>
      <c r="E71" s="65"/>
      <c r="F71" s="59"/>
    </row>
    <row r="72" spans="1:8" ht="12.75">
      <c r="A72" t="s">
        <v>154</v>
      </c>
      <c r="B72" s="64">
        <v>43354</v>
      </c>
      <c r="C72" s="59" t="s">
        <v>405</v>
      </c>
      <c r="D72" s="65" t="s">
        <v>406</v>
      </c>
      <c r="E72" s="65"/>
      <c r="H72" s="69"/>
    </row>
    <row r="73" spans="1:6" ht="12.75">
      <c r="A73" t="s">
        <v>154</v>
      </c>
      <c r="B73" s="54">
        <v>43361</v>
      </c>
      <c r="C73" s="57" t="s">
        <v>450</v>
      </c>
      <c r="D73" s="56">
        <v>5</v>
      </c>
      <c r="E73" s="56">
        <f>23.335/5</f>
        <v>4.667</v>
      </c>
      <c r="F73" s="57" t="s">
        <v>378</v>
      </c>
    </row>
    <row r="74" spans="1:6" ht="12.75">
      <c r="A74" t="s">
        <v>154</v>
      </c>
      <c r="B74" s="54">
        <v>43349</v>
      </c>
      <c r="C74" t="s">
        <v>379</v>
      </c>
      <c r="D74" s="23">
        <v>25</v>
      </c>
      <c r="E74" s="23">
        <v>1.63</v>
      </c>
      <c r="F74" t="s">
        <v>378</v>
      </c>
    </row>
    <row r="75" spans="1:6" ht="12.75">
      <c r="A75" t="s">
        <v>154</v>
      </c>
      <c r="B75" s="54">
        <v>43349</v>
      </c>
      <c r="C75" t="s">
        <v>208</v>
      </c>
      <c r="D75" s="23">
        <v>18</v>
      </c>
      <c r="E75" s="23">
        <v>0.744</v>
      </c>
      <c r="F75" t="s">
        <v>378</v>
      </c>
    </row>
    <row r="76" spans="1:6" ht="12.75">
      <c r="A76" t="s">
        <v>154</v>
      </c>
      <c r="B76" s="66">
        <v>43350</v>
      </c>
      <c r="C76" s="67" t="s">
        <v>208</v>
      </c>
      <c r="D76" s="68">
        <v>14</v>
      </c>
      <c r="E76" s="68"/>
      <c r="F76" s="69"/>
    </row>
    <row r="77" spans="1:6" ht="12.75">
      <c r="A77" t="s">
        <v>154</v>
      </c>
      <c r="B77" s="54">
        <v>43361</v>
      </c>
      <c r="C77" s="57" t="s">
        <v>208</v>
      </c>
      <c r="D77" s="56">
        <v>12</v>
      </c>
      <c r="E77" s="56">
        <v>0.715</v>
      </c>
      <c r="F77" s="57" t="s">
        <v>378</v>
      </c>
    </row>
    <row r="78" spans="1:5" ht="12.75">
      <c r="A78" t="s">
        <v>154</v>
      </c>
      <c r="B78" s="64">
        <v>43354</v>
      </c>
      <c r="C78" s="59" t="s">
        <v>423</v>
      </c>
      <c r="D78" s="65">
        <v>7</v>
      </c>
      <c r="E78" s="65"/>
    </row>
    <row r="79" spans="1:6" ht="12.75">
      <c r="A79" t="s">
        <v>154</v>
      </c>
      <c r="B79" s="54">
        <v>43361</v>
      </c>
      <c r="C79" s="57" t="s">
        <v>451</v>
      </c>
      <c r="D79" s="56">
        <v>2</v>
      </c>
      <c r="E79" s="56">
        <v>2.564</v>
      </c>
      <c r="F79" s="57" t="s">
        <v>378</v>
      </c>
    </row>
    <row r="80" spans="1:6" ht="12.75">
      <c r="A80" t="s">
        <v>154</v>
      </c>
      <c r="B80" s="54">
        <v>43361</v>
      </c>
      <c r="C80" s="57" t="s">
        <v>448</v>
      </c>
      <c r="D80" s="56">
        <v>6</v>
      </c>
      <c r="E80" s="56">
        <v>5.65</v>
      </c>
      <c r="F80" s="57" t="s">
        <v>378</v>
      </c>
    </row>
    <row r="81" spans="1:8" ht="12.75">
      <c r="A81" t="s">
        <v>154</v>
      </c>
      <c r="B81" s="54">
        <v>43361</v>
      </c>
      <c r="C81" s="57" t="s">
        <v>452</v>
      </c>
      <c r="D81" s="56">
        <v>96</v>
      </c>
      <c r="E81" s="56">
        <f>10/96</f>
        <v>0.10416666666666667</v>
      </c>
      <c r="F81" s="57" t="s">
        <v>378</v>
      </c>
      <c r="H81" s="69"/>
    </row>
    <row r="82" spans="1:6" ht="12.75">
      <c r="A82" t="s">
        <v>154</v>
      </c>
      <c r="B82" s="54">
        <v>43361</v>
      </c>
      <c r="C82" s="57" t="s">
        <v>453</v>
      </c>
      <c r="D82" s="56">
        <v>100</v>
      </c>
      <c r="E82" s="56">
        <f>24.69/100</f>
        <v>0.2469</v>
      </c>
      <c r="F82" s="57" t="s">
        <v>378</v>
      </c>
    </row>
    <row r="83" spans="1:6" ht="12.75">
      <c r="A83" t="s">
        <v>154</v>
      </c>
      <c r="B83" s="64">
        <v>43347</v>
      </c>
      <c r="C83" s="59" t="s">
        <v>410</v>
      </c>
      <c r="D83" s="65">
        <v>4</v>
      </c>
      <c r="E83" s="65"/>
      <c r="F83" s="59"/>
    </row>
    <row r="84" spans="1:5" ht="12.75">
      <c r="A84" t="s">
        <v>154</v>
      </c>
      <c r="B84" s="64">
        <v>43357</v>
      </c>
      <c r="C84" s="67" t="s">
        <v>1</v>
      </c>
      <c r="D84" s="65">
        <v>5.5</v>
      </c>
      <c r="E84" s="65"/>
    </row>
    <row r="85" spans="1:6" ht="12.75">
      <c r="A85" t="s">
        <v>154</v>
      </c>
      <c r="B85" s="54">
        <v>43361</v>
      </c>
      <c r="C85" s="57" t="s">
        <v>1</v>
      </c>
      <c r="D85" s="56">
        <v>10</v>
      </c>
      <c r="E85" s="56">
        <v>1.004</v>
      </c>
      <c r="F85" s="57" t="s">
        <v>378</v>
      </c>
    </row>
    <row r="86" spans="1:6" ht="12.75">
      <c r="A86" t="s">
        <v>154</v>
      </c>
      <c r="B86" s="64">
        <v>43353</v>
      </c>
      <c r="C86" s="59" t="s">
        <v>418</v>
      </c>
      <c r="D86" s="65">
        <v>2</v>
      </c>
      <c r="E86" s="65"/>
      <c r="F86" s="59"/>
    </row>
    <row r="87" spans="1:6" ht="12.75">
      <c r="A87" t="s">
        <v>154</v>
      </c>
      <c r="B87" s="54">
        <v>43349</v>
      </c>
      <c r="C87" t="s">
        <v>377</v>
      </c>
      <c r="D87" s="23">
        <v>5</v>
      </c>
      <c r="E87" s="23">
        <v>225.11</v>
      </c>
      <c r="F87" t="s">
        <v>378</v>
      </c>
    </row>
    <row r="88" spans="1:5" ht="12.75">
      <c r="A88" t="s">
        <v>154</v>
      </c>
      <c r="B88" s="64">
        <v>43354</v>
      </c>
      <c r="C88" s="59" t="s">
        <v>364</v>
      </c>
      <c r="D88" s="65">
        <v>1</v>
      </c>
      <c r="E88" s="65"/>
    </row>
    <row r="89" spans="1:6" ht="12.75">
      <c r="A89" t="s">
        <v>154</v>
      </c>
      <c r="B89" s="54">
        <v>43361</v>
      </c>
      <c r="C89" s="57" t="s">
        <v>449</v>
      </c>
      <c r="D89" s="56">
        <v>12</v>
      </c>
      <c r="E89" s="56">
        <v>0.49</v>
      </c>
      <c r="F89" s="57" t="s">
        <v>378</v>
      </c>
    </row>
    <row r="90" spans="1:6" ht="12.75">
      <c r="A90" t="s">
        <v>154</v>
      </c>
      <c r="B90" s="54">
        <v>43349</v>
      </c>
      <c r="C90" t="s">
        <v>230</v>
      </c>
      <c r="D90" s="23">
        <v>10</v>
      </c>
      <c r="E90" s="23">
        <v>2.29</v>
      </c>
      <c r="F90" t="s">
        <v>378</v>
      </c>
    </row>
    <row r="91" spans="1:6" ht="12.75">
      <c r="A91" t="s">
        <v>154</v>
      </c>
      <c r="B91" s="64">
        <v>43353</v>
      </c>
      <c r="C91" s="59" t="s">
        <v>230</v>
      </c>
      <c r="D91" s="65">
        <v>8</v>
      </c>
      <c r="E91" s="65"/>
      <c r="F91" s="59"/>
    </row>
    <row r="92" spans="1:5" ht="12.75">
      <c r="A92" t="s">
        <v>154</v>
      </c>
      <c r="B92" s="64">
        <v>43354</v>
      </c>
      <c r="C92" s="59" t="s">
        <v>426</v>
      </c>
      <c r="D92" s="65"/>
      <c r="E92" s="65"/>
    </row>
    <row r="93" spans="1:6" ht="12.75">
      <c r="A93" t="s">
        <v>154</v>
      </c>
      <c r="B93" s="54">
        <v>43361</v>
      </c>
      <c r="C93" s="57" t="s">
        <v>234</v>
      </c>
      <c r="D93" s="56">
        <v>4</v>
      </c>
      <c r="E93" s="56">
        <v>3.334</v>
      </c>
      <c r="F93" s="57" t="s">
        <v>378</v>
      </c>
    </row>
    <row r="94" spans="1:5" ht="12.75">
      <c r="A94" t="s">
        <v>154</v>
      </c>
      <c r="B94" s="64">
        <v>43357</v>
      </c>
      <c r="C94" s="67" t="s">
        <v>435</v>
      </c>
      <c r="D94" s="65">
        <v>1</v>
      </c>
      <c r="E94" s="65"/>
    </row>
    <row r="95" spans="1:6" ht="12.75">
      <c r="A95" t="s">
        <v>154</v>
      </c>
      <c r="B95" s="64">
        <v>43346</v>
      </c>
      <c r="C95" s="59" t="s">
        <v>402</v>
      </c>
      <c r="D95" s="65">
        <v>1</v>
      </c>
      <c r="E95" s="65"/>
      <c r="F95" s="59"/>
    </row>
    <row r="96" spans="1:5" ht="12.75">
      <c r="A96" t="s">
        <v>154</v>
      </c>
      <c r="B96" s="64">
        <v>43354</v>
      </c>
      <c r="C96" s="59" t="s">
        <v>402</v>
      </c>
      <c r="D96" s="65">
        <v>1</v>
      </c>
      <c r="E96" s="65"/>
    </row>
    <row r="97" spans="1:6" ht="12.75">
      <c r="A97" t="s">
        <v>154</v>
      </c>
      <c r="B97" s="54">
        <v>43361</v>
      </c>
      <c r="C97" s="57" t="s">
        <v>236</v>
      </c>
      <c r="D97" s="56">
        <v>12</v>
      </c>
      <c r="E97" s="56">
        <v>0.99</v>
      </c>
      <c r="F97" s="57" t="s">
        <v>378</v>
      </c>
    </row>
    <row r="98" spans="1:6" ht="12.75">
      <c r="A98" t="s">
        <v>237</v>
      </c>
      <c r="B98" s="54">
        <v>43346</v>
      </c>
      <c r="C98" t="s">
        <v>395</v>
      </c>
      <c r="D98" s="23">
        <v>15</v>
      </c>
      <c r="E98" s="23">
        <v>6.248</v>
      </c>
      <c r="F98" t="s">
        <v>112</v>
      </c>
    </row>
    <row r="99" spans="1:8" ht="12.75">
      <c r="A99" t="s">
        <v>237</v>
      </c>
      <c r="B99" s="66">
        <v>43350</v>
      </c>
      <c r="C99" s="67" t="s">
        <v>417</v>
      </c>
      <c r="D99" s="70">
        <v>10</v>
      </c>
      <c r="E99" s="70"/>
      <c r="F99" s="69"/>
      <c r="G99" s="71">
        <v>5</v>
      </c>
      <c r="H99" s="69"/>
    </row>
    <row r="100" spans="1:4" ht="12.75">
      <c r="A100" t="s">
        <v>237</v>
      </c>
      <c r="C100" t="s">
        <v>375</v>
      </c>
      <c r="D100" s="23">
        <v>5</v>
      </c>
    </row>
    <row r="101" spans="1:6" ht="12.75">
      <c r="A101" t="s">
        <v>237</v>
      </c>
      <c r="B101" s="54">
        <v>43353</v>
      </c>
      <c r="C101" t="s">
        <v>360</v>
      </c>
      <c r="D101" s="23">
        <v>5</v>
      </c>
      <c r="E101" s="23">
        <v>6.143</v>
      </c>
      <c r="F101" t="s">
        <v>112</v>
      </c>
    </row>
    <row r="102" spans="1:7" ht="12.75">
      <c r="A102" t="s">
        <v>237</v>
      </c>
      <c r="B102" s="64">
        <v>43357</v>
      </c>
      <c r="C102" s="67" t="s">
        <v>438</v>
      </c>
      <c r="D102" s="65">
        <v>2.5</v>
      </c>
      <c r="E102" s="65"/>
      <c r="G102" s="71">
        <v>2.5</v>
      </c>
    </row>
    <row r="103" spans="1:4" ht="12.75">
      <c r="A103" t="s">
        <v>237</v>
      </c>
      <c r="C103" t="s">
        <v>376</v>
      </c>
      <c r="D103" s="23">
        <v>4</v>
      </c>
    </row>
    <row r="104" spans="1:4" ht="12.75">
      <c r="A104" t="s">
        <v>237</v>
      </c>
      <c r="C104" t="s">
        <v>371</v>
      </c>
      <c r="D104" s="23">
        <v>9</v>
      </c>
    </row>
    <row r="105" spans="1:6" ht="12.75">
      <c r="A105" t="s">
        <v>237</v>
      </c>
      <c r="B105" s="54">
        <v>43357</v>
      </c>
      <c r="C105" t="s">
        <v>393</v>
      </c>
      <c r="D105" s="23">
        <v>20</v>
      </c>
      <c r="E105" s="23">
        <v>3.33</v>
      </c>
      <c r="F105" t="s">
        <v>98</v>
      </c>
    </row>
    <row r="106" spans="1:5" ht="12.75">
      <c r="A106" t="s">
        <v>237</v>
      </c>
      <c r="B106" s="64">
        <v>43357</v>
      </c>
      <c r="C106" s="67" t="s">
        <v>434</v>
      </c>
      <c r="D106" s="65">
        <v>5</v>
      </c>
      <c r="E106" s="65"/>
    </row>
    <row r="107" spans="1:4" ht="12.75">
      <c r="A107" t="s">
        <v>237</v>
      </c>
      <c r="C107" t="s">
        <v>320</v>
      </c>
      <c r="D107" s="23">
        <v>2</v>
      </c>
    </row>
    <row r="108" spans="1:6" ht="12.75">
      <c r="A108" t="s">
        <v>237</v>
      </c>
      <c r="B108" s="54">
        <v>43353</v>
      </c>
      <c r="C108" t="s">
        <v>263</v>
      </c>
      <c r="D108" s="23">
        <v>5</v>
      </c>
      <c r="E108" s="23" t="s">
        <v>182</v>
      </c>
      <c r="F108" t="s">
        <v>112</v>
      </c>
    </row>
    <row r="109" spans="1:6" ht="12.75">
      <c r="A109" t="s">
        <v>237</v>
      </c>
      <c r="B109" s="64">
        <v>43353</v>
      </c>
      <c r="C109" s="59" t="s">
        <v>420</v>
      </c>
      <c r="D109" s="65">
        <v>15</v>
      </c>
      <c r="E109" s="65"/>
      <c r="F109" s="59"/>
    </row>
    <row r="110" spans="1:8" ht="12.75">
      <c r="A110" t="s">
        <v>237</v>
      </c>
      <c r="B110" s="54">
        <v>43349</v>
      </c>
      <c r="C110" t="s">
        <v>380</v>
      </c>
      <c r="D110" s="23">
        <v>15.536</v>
      </c>
      <c r="E110" s="23">
        <v>7.7</v>
      </c>
      <c r="F110" t="s">
        <v>378</v>
      </c>
      <c r="H110" s="69"/>
    </row>
    <row r="111" spans="1:3" ht="12.75">
      <c r="A111" t="s">
        <v>237</v>
      </c>
      <c r="C111" t="s">
        <v>358</v>
      </c>
    </row>
    <row r="112" spans="1:6" ht="12.75">
      <c r="A112" t="s">
        <v>237</v>
      </c>
      <c r="B112" s="64">
        <v>43346</v>
      </c>
      <c r="C112" s="59" t="s">
        <v>358</v>
      </c>
      <c r="D112" s="65">
        <v>86</v>
      </c>
      <c r="E112" s="65"/>
      <c r="F112" s="59"/>
    </row>
    <row r="113" spans="1:6" ht="12.75">
      <c r="A113" t="s">
        <v>237</v>
      </c>
      <c r="B113" s="54">
        <v>43343</v>
      </c>
      <c r="C113" t="s">
        <v>391</v>
      </c>
      <c r="D113" s="23">
        <v>18.9</v>
      </c>
      <c r="E113" s="23">
        <v>12.43</v>
      </c>
      <c r="F113" t="s">
        <v>98</v>
      </c>
    </row>
    <row r="114" spans="1:4" ht="12.75">
      <c r="A114" t="s">
        <v>237</v>
      </c>
      <c r="C114" t="s">
        <v>180</v>
      </c>
      <c r="D114" s="23" t="s">
        <v>476</v>
      </c>
    </row>
    <row r="115" spans="1:4" ht="12.75">
      <c r="A115" t="s">
        <v>237</v>
      </c>
      <c r="C115" t="s">
        <v>372</v>
      </c>
      <c r="D115" s="23" t="s">
        <v>373</v>
      </c>
    </row>
    <row r="116" spans="3:7" ht="12.75">
      <c r="C116" s="1">
        <v>43344</v>
      </c>
      <c r="G116" s="71" t="s">
        <v>439</v>
      </c>
    </row>
    <row r="117" spans="2:5" ht="12.75">
      <c r="B117" s="74">
        <v>43362</v>
      </c>
      <c r="C117" s="75" t="s">
        <v>479</v>
      </c>
      <c r="D117" s="76">
        <v>17</v>
      </c>
      <c r="E117" s="76"/>
    </row>
    <row r="118" spans="2:5" ht="12.75">
      <c r="B118" s="61">
        <v>43356</v>
      </c>
      <c r="C118" s="62" t="s">
        <v>445</v>
      </c>
      <c r="D118" s="63"/>
      <c r="E118" s="63"/>
    </row>
    <row r="119" spans="2:6" ht="12.75">
      <c r="B119" s="64">
        <v>43360</v>
      </c>
      <c r="C119" s="59" t="s">
        <v>357</v>
      </c>
      <c r="D119" s="65">
        <v>17.5</v>
      </c>
      <c r="E119" s="65"/>
      <c r="F119" s="59"/>
    </row>
    <row r="120" spans="2:6" ht="12.75">
      <c r="B120" s="64">
        <v>43360</v>
      </c>
      <c r="C120" s="59" t="s">
        <v>460</v>
      </c>
      <c r="D120" s="65"/>
      <c r="E120" s="65"/>
      <c r="F120" s="59"/>
    </row>
    <row r="121" spans="2:6" ht="12.75">
      <c r="B121" s="64">
        <v>43360</v>
      </c>
      <c r="C121" s="59" t="s">
        <v>459</v>
      </c>
      <c r="D121" s="65"/>
      <c r="E121" s="65"/>
      <c r="F121" s="59"/>
    </row>
    <row r="122" spans="2:6" ht="12.75">
      <c r="B122" s="73">
        <v>43361</v>
      </c>
      <c r="C122" s="57" t="s">
        <v>463</v>
      </c>
      <c r="D122" s="56">
        <v>17.8</v>
      </c>
      <c r="E122" s="56">
        <v>2.1</v>
      </c>
      <c r="F122" s="57"/>
    </row>
    <row r="123" spans="2:5" ht="12.75">
      <c r="B123" s="54">
        <v>43350</v>
      </c>
      <c r="C123" s="57" t="s">
        <v>471</v>
      </c>
      <c r="D123" s="23">
        <v>2.44</v>
      </c>
      <c r="E123" s="23">
        <v>3.6</v>
      </c>
    </row>
    <row r="124" spans="2:5" ht="12.75">
      <c r="B124" s="54">
        <v>43343</v>
      </c>
      <c r="C124" s="57" t="s">
        <v>471</v>
      </c>
      <c r="D124" s="23">
        <v>1.26</v>
      </c>
      <c r="E124" s="23">
        <v>3.7</v>
      </c>
    </row>
    <row r="125" spans="2:4" ht="12.75">
      <c r="B125" s="66">
        <v>43361</v>
      </c>
      <c r="C125" s="67" t="s">
        <v>85</v>
      </c>
      <c r="D125" s="68">
        <v>11</v>
      </c>
    </row>
    <row r="126" spans="2:6" ht="12.75">
      <c r="B126" s="64">
        <v>43360</v>
      </c>
      <c r="C126" s="59" t="s">
        <v>354</v>
      </c>
      <c r="D126" s="65"/>
      <c r="E126" s="65"/>
      <c r="F126" s="59"/>
    </row>
    <row r="127" spans="2:5" ht="12.75">
      <c r="B127" s="54">
        <v>43357</v>
      </c>
      <c r="C127" s="57" t="s">
        <v>466</v>
      </c>
      <c r="D127" s="23" t="s">
        <v>468</v>
      </c>
      <c r="E127" s="23">
        <v>1.1</v>
      </c>
    </row>
    <row r="128" spans="2:7" ht="12.75">
      <c r="B128" s="61">
        <v>43349</v>
      </c>
      <c r="C128" s="62" t="s">
        <v>413</v>
      </c>
      <c r="D128" s="63">
        <v>15</v>
      </c>
      <c r="G128" s="71">
        <v>5</v>
      </c>
    </row>
    <row r="129" spans="2:4" ht="12.75">
      <c r="B129" s="66">
        <v>43361</v>
      </c>
      <c r="C129" s="67" t="s">
        <v>482</v>
      </c>
      <c r="D129" s="68">
        <v>2</v>
      </c>
    </row>
    <row r="130" spans="2:6" ht="12.75">
      <c r="B130" s="64">
        <v>43360</v>
      </c>
      <c r="C130" s="59" t="s">
        <v>203</v>
      </c>
      <c r="D130" s="65">
        <v>3</v>
      </c>
      <c r="E130" s="65"/>
      <c r="F130" s="59"/>
    </row>
    <row r="131" spans="2:6" ht="12.75">
      <c r="B131" s="64">
        <v>43360</v>
      </c>
      <c r="C131" s="59" t="s">
        <v>458</v>
      </c>
      <c r="D131" s="65">
        <v>2.5</v>
      </c>
      <c r="E131" s="65"/>
      <c r="F131" s="59"/>
    </row>
    <row r="132" spans="2:5" ht="12.75">
      <c r="B132" s="54">
        <v>43350</v>
      </c>
      <c r="C132" s="57" t="s">
        <v>469</v>
      </c>
      <c r="D132" s="23">
        <v>12</v>
      </c>
      <c r="E132" s="23">
        <v>1</v>
      </c>
    </row>
    <row r="133" spans="2:5" ht="12.75">
      <c r="B133" s="74">
        <v>43362</v>
      </c>
      <c r="C133" s="75" t="s">
        <v>478</v>
      </c>
      <c r="D133" s="76">
        <v>1</v>
      </c>
      <c r="E133" s="76"/>
    </row>
    <row r="134" spans="2:7" ht="12.75">
      <c r="B134" s="61">
        <v>43356</v>
      </c>
      <c r="C134" s="62" t="s">
        <v>430</v>
      </c>
      <c r="D134" s="63">
        <v>17.5</v>
      </c>
      <c r="E134" s="63"/>
      <c r="G134" s="71">
        <v>2.5</v>
      </c>
    </row>
    <row r="135" spans="2:7" ht="12.75">
      <c r="B135" s="61">
        <v>43356</v>
      </c>
      <c r="C135" s="62" t="s">
        <v>427</v>
      </c>
      <c r="D135" s="63">
        <v>15</v>
      </c>
      <c r="E135" s="63"/>
      <c r="G135" s="71">
        <v>5</v>
      </c>
    </row>
    <row r="136" spans="2:6" ht="12.75">
      <c r="B136" s="64">
        <v>43360</v>
      </c>
      <c r="C136" s="59" t="s">
        <v>212</v>
      </c>
      <c r="D136" s="65">
        <v>1</v>
      </c>
      <c r="E136" s="65"/>
      <c r="F136" s="59"/>
    </row>
    <row r="137" spans="2:7" ht="12.75">
      <c r="B137" s="61">
        <v>43349</v>
      </c>
      <c r="C137" s="62" t="s">
        <v>412</v>
      </c>
      <c r="D137" s="63">
        <v>10</v>
      </c>
      <c r="G137" s="71">
        <v>0</v>
      </c>
    </row>
    <row r="138" spans="2:5" ht="12.75">
      <c r="B138" s="61">
        <v>43356</v>
      </c>
      <c r="C138" s="62" t="s">
        <v>428</v>
      </c>
      <c r="D138" s="63">
        <v>1</v>
      </c>
      <c r="E138" s="63"/>
    </row>
    <row r="139" spans="2:5" ht="12.75">
      <c r="B139" s="54">
        <v>43343</v>
      </c>
      <c r="C139" s="57" t="s">
        <v>475</v>
      </c>
      <c r="D139" s="23" t="s">
        <v>468</v>
      </c>
      <c r="E139" s="23">
        <v>1.7</v>
      </c>
    </row>
    <row r="140" spans="2:7" ht="12.75">
      <c r="B140" s="54">
        <v>43350</v>
      </c>
      <c r="C140" s="57" t="s">
        <v>470</v>
      </c>
      <c r="D140" s="23">
        <v>11.7</v>
      </c>
      <c r="E140" s="23">
        <v>2.3</v>
      </c>
      <c r="G140" s="71">
        <v>0</v>
      </c>
    </row>
    <row r="141" spans="2:7" ht="12.75">
      <c r="B141" s="54">
        <v>43343</v>
      </c>
      <c r="C141" s="57" t="s">
        <v>470</v>
      </c>
      <c r="D141" s="23">
        <v>25</v>
      </c>
      <c r="E141" s="23">
        <v>2.4</v>
      </c>
      <c r="G141" s="71">
        <v>0</v>
      </c>
    </row>
    <row r="142" spans="2:5" ht="12.75">
      <c r="B142" s="74">
        <v>43362</v>
      </c>
      <c r="C142" s="75" t="s">
        <v>371</v>
      </c>
      <c r="D142" s="76">
        <v>1.5</v>
      </c>
      <c r="E142" s="76"/>
    </row>
    <row r="143" spans="2:5" ht="12.75">
      <c r="B143" s="61">
        <v>43356</v>
      </c>
      <c r="C143" s="62" t="s">
        <v>429</v>
      </c>
      <c r="D143" s="63">
        <v>12</v>
      </c>
      <c r="E143" s="63"/>
    </row>
    <row r="144" spans="2:5" ht="12.75">
      <c r="B144" s="74">
        <v>43362</v>
      </c>
      <c r="C144" s="75" t="s">
        <v>480</v>
      </c>
      <c r="D144" s="76">
        <v>17</v>
      </c>
      <c r="E144" s="76"/>
    </row>
    <row r="145" spans="2:5" ht="12.75">
      <c r="B145" s="54">
        <v>43343</v>
      </c>
      <c r="C145" s="57" t="s">
        <v>474</v>
      </c>
      <c r="D145" s="23">
        <v>10</v>
      </c>
      <c r="E145" s="23">
        <v>0.75</v>
      </c>
    </row>
    <row r="146" spans="2:6" ht="12.75">
      <c r="B146" s="64">
        <v>43360</v>
      </c>
      <c r="C146" s="59" t="s">
        <v>456</v>
      </c>
      <c r="D146" s="65">
        <v>1</v>
      </c>
      <c r="E146" s="65"/>
      <c r="F146" s="59"/>
    </row>
    <row r="147" spans="2:6" ht="12.75">
      <c r="B147" s="73">
        <v>43361</v>
      </c>
      <c r="C147" s="57" t="s">
        <v>361</v>
      </c>
      <c r="D147" s="56">
        <v>24.2</v>
      </c>
      <c r="E147" s="56">
        <v>1</v>
      </c>
      <c r="F147" s="57"/>
    </row>
    <row r="148" spans="2:4" ht="12.75">
      <c r="B148" s="66">
        <v>43361</v>
      </c>
      <c r="C148" s="67" t="s">
        <v>352</v>
      </c>
      <c r="D148" s="68">
        <v>35</v>
      </c>
    </row>
    <row r="149" spans="2:5" ht="12.75">
      <c r="B149" s="54">
        <v>43357</v>
      </c>
      <c r="C149" s="57" t="s">
        <v>467</v>
      </c>
      <c r="D149" s="23">
        <v>40</v>
      </c>
      <c r="E149" s="23">
        <v>1</v>
      </c>
    </row>
    <row r="150" spans="2:6" ht="12.75">
      <c r="B150" s="64">
        <v>43360</v>
      </c>
      <c r="C150" s="59" t="s">
        <v>393</v>
      </c>
      <c r="D150" s="65">
        <v>10</v>
      </c>
      <c r="E150" s="65"/>
      <c r="F150" s="59"/>
    </row>
    <row r="151" spans="2:5" ht="12.75">
      <c r="B151" s="61">
        <v>43356</v>
      </c>
      <c r="C151" s="62" t="s">
        <v>92</v>
      </c>
      <c r="D151" s="63"/>
      <c r="E151" s="63"/>
    </row>
    <row r="152" spans="2:7" ht="12.75">
      <c r="B152" s="61">
        <v>43349</v>
      </c>
      <c r="C152" s="62" t="s">
        <v>415</v>
      </c>
      <c r="D152" s="63">
        <v>148</v>
      </c>
      <c r="G152" s="71">
        <v>92</v>
      </c>
    </row>
    <row r="153" spans="2:6" ht="12.75">
      <c r="B153" s="73">
        <v>43361</v>
      </c>
      <c r="C153" s="57" t="s">
        <v>464</v>
      </c>
      <c r="D153" s="56">
        <v>14.3</v>
      </c>
      <c r="E153" s="56">
        <v>1</v>
      </c>
      <c r="F153" s="57"/>
    </row>
    <row r="154" spans="2:6" ht="12.75">
      <c r="B154" s="64">
        <v>43360</v>
      </c>
      <c r="C154" s="59" t="s">
        <v>461</v>
      </c>
      <c r="D154" s="65"/>
      <c r="E154" s="65"/>
      <c r="F154" s="59"/>
    </row>
    <row r="155" spans="2:5" ht="12.75">
      <c r="B155" s="54">
        <v>43357</v>
      </c>
      <c r="C155" s="57" t="s">
        <v>465</v>
      </c>
      <c r="D155" s="23">
        <v>24</v>
      </c>
      <c r="E155" s="23">
        <v>1.9</v>
      </c>
    </row>
    <row r="156" spans="2:7" ht="12.75">
      <c r="B156" s="61">
        <v>43349</v>
      </c>
      <c r="C156" s="62" t="s">
        <v>178</v>
      </c>
      <c r="D156" s="63">
        <v>20</v>
      </c>
      <c r="G156" s="71">
        <v>0</v>
      </c>
    </row>
    <row r="157" spans="2:4" ht="12.75">
      <c r="B157" s="66">
        <v>43361</v>
      </c>
      <c r="C157" s="67" t="s">
        <v>483</v>
      </c>
      <c r="D157" s="68">
        <v>155</v>
      </c>
    </row>
    <row r="158" spans="2:4" ht="12.75">
      <c r="B158" s="66">
        <v>43361</v>
      </c>
      <c r="C158" s="67" t="s">
        <v>0</v>
      </c>
      <c r="D158" s="68" t="s">
        <v>481</v>
      </c>
    </row>
    <row r="159" spans="2:6" ht="12.75">
      <c r="B159" s="73">
        <v>43361</v>
      </c>
      <c r="C159" s="57" t="s">
        <v>462</v>
      </c>
      <c r="D159" s="56">
        <v>26</v>
      </c>
      <c r="E159" s="56">
        <v>1.05</v>
      </c>
      <c r="F159" s="57"/>
    </row>
    <row r="160" spans="2:5" ht="12.75">
      <c r="B160" s="54">
        <v>43350</v>
      </c>
      <c r="C160" s="57" t="s">
        <v>462</v>
      </c>
      <c r="D160" s="23" t="s">
        <v>468</v>
      </c>
      <c r="E160" s="23">
        <v>1</v>
      </c>
    </row>
    <row r="161" spans="2:5" ht="12.75">
      <c r="B161" s="74">
        <v>43362</v>
      </c>
      <c r="C161" s="75" t="s">
        <v>477</v>
      </c>
      <c r="D161" s="76"/>
      <c r="E161" s="76"/>
    </row>
    <row r="162" spans="2:4" ht="12.75">
      <c r="B162" s="61">
        <v>43349</v>
      </c>
      <c r="C162" s="62" t="s">
        <v>364</v>
      </c>
      <c r="D162" s="63">
        <v>4</v>
      </c>
    </row>
    <row r="163" spans="2:4" ht="12.75">
      <c r="B163" s="61">
        <v>43349</v>
      </c>
      <c r="C163" s="62" t="s">
        <v>414</v>
      </c>
      <c r="D163" s="63">
        <v>1</v>
      </c>
    </row>
    <row r="164" spans="2:5" ht="12.75">
      <c r="B164" s="61">
        <v>43356</v>
      </c>
      <c r="C164" s="62" t="s">
        <v>414</v>
      </c>
      <c r="D164" s="63">
        <v>1</v>
      </c>
      <c r="E164" s="63"/>
    </row>
    <row r="165" spans="2:4" ht="12.75">
      <c r="B165" s="66">
        <v>43361</v>
      </c>
      <c r="C165" s="67" t="s">
        <v>414</v>
      </c>
      <c r="D165" s="68">
        <v>1</v>
      </c>
    </row>
    <row r="166" spans="2:6" ht="12.75">
      <c r="B166" s="64">
        <v>43360</v>
      </c>
      <c r="C166" s="59" t="s">
        <v>407</v>
      </c>
      <c r="D166" s="65"/>
      <c r="E166" s="65"/>
      <c r="F166" s="59"/>
    </row>
    <row r="167" spans="2:7" ht="12.75">
      <c r="B167" s="61">
        <v>43349</v>
      </c>
      <c r="C167" s="62" t="s">
        <v>443</v>
      </c>
      <c r="D167" s="63">
        <v>10.8</v>
      </c>
      <c r="G167" s="71" t="s">
        <v>444</v>
      </c>
    </row>
    <row r="168" spans="2:6" ht="12.75">
      <c r="B168" s="64">
        <v>43360</v>
      </c>
      <c r="C168" s="59" t="s">
        <v>355</v>
      </c>
      <c r="D168" s="65"/>
      <c r="E168" s="65"/>
      <c r="F168" s="59"/>
    </row>
    <row r="169" spans="2:5" ht="12.75">
      <c r="B169" s="54">
        <v>43343</v>
      </c>
      <c r="C169" s="57" t="s">
        <v>473</v>
      </c>
      <c r="D169" s="23">
        <v>12.1</v>
      </c>
      <c r="E169" s="23">
        <v>1.75</v>
      </c>
    </row>
    <row r="170" spans="2:5" ht="12.75">
      <c r="B170" s="54">
        <v>43343</v>
      </c>
      <c r="C170" s="57" t="s">
        <v>472</v>
      </c>
      <c r="D170" s="23">
        <v>18</v>
      </c>
      <c r="E170" s="23">
        <v>1.2</v>
      </c>
    </row>
    <row r="171" spans="2:6" ht="12.75">
      <c r="B171" s="64">
        <v>43360</v>
      </c>
      <c r="C171" s="59" t="s">
        <v>457</v>
      </c>
      <c r="D171" s="65">
        <v>1</v>
      </c>
      <c r="E171" s="65"/>
      <c r="F171" s="59"/>
    </row>
    <row r="172" spans="2:5" ht="12.75">
      <c r="B172" s="74">
        <v>43362</v>
      </c>
      <c r="C172" s="75" t="s">
        <v>144</v>
      </c>
      <c r="D172" s="76">
        <v>17</v>
      </c>
      <c r="E172" s="76"/>
    </row>
    <row r="173" spans="2:4" ht="12.75">
      <c r="B173" s="66">
        <v>43361</v>
      </c>
      <c r="C173" s="67" t="s">
        <v>144</v>
      </c>
      <c r="D173" s="68">
        <v>55</v>
      </c>
    </row>
    <row r="175" spans="2:6" ht="12.75">
      <c r="B175" s="61">
        <v>43360</v>
      </c>
      <c r="C175" s="62" t="s">
        <v>2</v>
      </c>
      <c r="D175" s="63">
        <v>8</v>
      </c>
      <c r="E175" s="63">
        <v>2.12</v>
      </c>
      <c r="F175" s="62"/>
    </row>
    <row r="176" spans="2:6" ht="12.75">
      <c r="B176" s="61">
        <v>43360</v>
      </c>
      <c r="C176" s="62" t="s">
        <v>353</v>
      </c>
      <c r="D176" s="63">
        <v>20</v>
      </c>
      <c r="E176" s="63">
        <v>10</v>
      </c>
      <c r="F176" s="62"/>
    </row>
    <row r="177" spans="2:6" ht="12.75">
      <c r="B177" s="61">
        <v>43360</v>
      </c>
      <c r="C177" s="62" t="s">
        <v>484</v>
      </c>
      <c r="D177" s="63">
        <v>10</v>
      </c>
      <c r="E177" s="63">
        <v>3.038</v>
      </c>
      <c r="F177" s="62"/>
    </row>
    <row r="178" spans="2:6" ht="12.75">
      <c r="B178" s="61">
        <v>43360</v>
      </c>
      <c r="C178" s="62" t="s">
        <v>485</v>
      </c>
      <c r="D178" s="63">
        <v>192</v>
      </c>
      <c r="E178" s="63">
        <v>0.358</v>
      </c>
      <c r="F178" s="62"/>
    </row>
    <row r="179" spans="2:6" ht="12.75">
      <c r="B179" s="61"/>
      <c r="C179" s="62"/>
      <c r="D179" s="63"/>
      <c r="E179" s="63"/>
      <c r="F179" s="6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"/>
  <sheetViews>
    <sheetView workbookViewId="0" topLeftCell="A106">
      <selection activeCell="I110" sqref="I110"/>
    </sheetView>
  </sheetViews>
  <sheetFormatPr defaultColWidth="11.421875" defaultRowHeight="12.75"/>
  <cols>
    <col min="1" max="1" width="4.421875" style="0" customWidth="1"/>
    <col min="2" max="2" width="34.7109375" style="0" customWidth="1"/>
    <col min="3" max="3" width="3.28125" style="41" customWidth="1"/>
    <col min="4" max="4" width="11.57421875" style="42" customWidth="1"/>
    <col min="5" max="5" width="18.7109375" style="0" customWidth="1"/>
  </cols>
  <sheetData>
    <row r="1" spans="1:6" ht="12.75">
      <c r="A1" s="32" t="s">
        <v>96</v>
      </c>
      <c r="B1" s="32" t="s">
        <v>97</v>
      </c>
      <c r="C1" s="33"/>
      <c r="D1" s="34">
        <f>11.05/75</f>
        <v>0.14733333333333334</v>
      </c>
      <c r="E1" s="32" t="s">
        <v>98</v>
      </c>
      <c r="F1" s="35">
        <v>43021</v>
      </c>
    </row>
    <row r="2" spans="1:6" ht="12.75">
      <c r="A2" s="32" t="s">
        <v>96</v>
      </c>
      <c r="B2" s="32" t="s">
        <v>99</v>
      </c>
      <c r="C2" s="33"/>
      <c r="D2" s="34"/>
      <c r="E2" s="32"/>
      <c r="F2" s="32"/>
    </row>
    <row r="3" spans="1:6" ht="12.75">
      <c r="A3" s="32" t="s">
        <v>96</v>
      </c>
      <c r="B3" s="32" t="s">
        <v>100</v>
      </c>
      <c r="C3" s="33"/>
      <c r="D3" s="34"/>
      <c r="E3" s="32"/>
      <c r="F3" s="32"/>
    </row>
    <row r="4" spans="1:6" ht="12.75">
      <c r="A4" s="32" t="s">
        <v>96</v>
      </c>
      <c r="B4" s="32" t="s">
        <v>101</v>
      </c>
      <c r="C4" s="33"/>
      <c r="D4" s="34"/>
      <c r="E4" s="32"/>
      <c r="F4" s="32"/>
    </row>
    <row r="5" spans="1:6" ht="12.75">
      <c r="A5" s="32" t="s">
        <v>96</v>
      </c>
      <c r="B5" s="32" t="s">
        <v>102</v>
      </c>
      <c r="C5" s="33"/>
      <c r="D5" s="34">
        <v>0.49</v>
      </c>
      <c r="E5" s="32" t="s">
        <v>98</v>
      </c>
      <c r="F5" s="35">
        <v>42983</v>
      </c>
    </row>
    <row r="6" spans="1:6" ht="12.75">
      <c r="A6" s="32" t="s">
        <v>96</v>
      </c>
      <c r="B6" s="32" t="s">
        <v>103</v>
      </c>
      <c r="C6" s="33"/>
      <c r="D6" s="34">
        <v>0.225</v>
      </c>
      <c r="E6" s="32" t="s">
        <v>98</v>
      </c>
      <c r="F6" s="35">
        <v>43021</v>
      </c>
    </row>
    <row r="7" spans="1:6" ht="12.75">
      <c r="A7" s="32" t="s">
        <v>96</v>
      </c>
      <c r="B7" s="32" t="s">
        <v>104</v>
      </c>
      <c r="C7" s="33"/>
      <c r="D7" s="34"/>
      <c r="E7" s="32"/>
      <c r="F7" s="32"/>
    </row>
    <row r="8" spans="1:6" ht="12.75">
      <c r="A8" s="32" t="s">
        <v>96</v>
      </c>
      <c r="B8" s="32" t="s">
        <v>105</v>
      </c>
      <c r="C8" s="33"/>
      <c r="D8" s="34"/>
      <c r="E8" s="32"/>
      <c r="F8" s="32"/>
    </row>
    <row r="9" spans="1:6" ht="12.75">
      <c r="A9" s="32" t="s">
        <v>96</v>
      </c>
      <c r="B9" s="32" t="s">
        <v>106</v>
      </c>
      <c r="C9" s="33"/>
      <c r="D9" s="34"/>
      <c r="E9" s="32"/>
      <c r="F9" s="32"/>
    </row>
    <row r="10" spans="1:6" ht="12.75">
      <c r="A10" s="32" t="s">
        <v>96</v>
      </c>
      <c r="B10" s="36" t="s">
        <v>107</v>
      </c>
      <c r="C10" s="33"/>
      <c r="D10" s="34">
        <f>12.8/40</f>
        <v>0.32</v>
      </c>
      <c r="E10" s="32" t="s">
        <v>108</v>
      </c>
      <c r="F10" s="35">
        <v>42993</v>
      </c>
    </row>
    <row r="11" spans="1:6" ht="12.75">
      <c r="A11" s="32" t="s">
        <v>96</v>
      </c>
      <c r="B11" s="32" t="s">
        <v>109</v>
      </c>
      <c r="C11" s="33"/>
      <c r="D11" s="34">
        <v>5.38</v>
      </c>
      <c r="E11" s="32" t="s">
        <v>108</v>
      </c>
      <c r="F11" s="35">
        <v>43049</v>
      </c>
    </row>
    <row r="12" spans="1:6" ht="12.75">
      <c r="A12" s="32" t="s">
        <v>96</v>
      </c>
      <c r="B12" s="36" t="s">
        <v>91</v>
      </c>
      <c r="C12" s="33"/>
      <c r="D12" s="34"/>
      <c r="E12" s="32"/>
      <c r="F12" s="32"/>
    </row>
    <row r="13" spans="1:6" ht="12.75">
      <c r="A13" s="32" t="s">
        <v>110</v>
      </c>
      <c r="B13" s="32" t="s">
        <v>111</v>
      </c>
      <c r="C13" s="33"/>
      <c r="D13" s="34">
        <v>5.326</v>
      </c>
      <c r="E13" s="32" t="s">
        <v>112</v>
      </c>
      <c r="F13" s="35">
        <v>43052</v>
      </c>
    </row>
    <row r="14" spans="1:6" ht="12.75">
      <c r="A14" s="32" t="s">
        <v>96</v>
      </c>
      <c r="B14" s="32" t="s">
        <v>113</v>
      </c>
      <c r="C14" s="33"/>
      <c r="D14" s="34">
        <f>10.9/24</f>
        <v>0.45416666666666666</v>
      </c>
      <c r="E14" s="32" t="s">
        <v>108</v>
      </c>
      <c r="F14" s="35">
        <v>43063</v>
      </c>
    </row>
    <row r="15" spans="1:6" ht="12.75">
      <c r="A15" s="32"/>
      <c r="B15" s="32" t="s">
        <v>114</v>
      </c>
      <c r="C15" s="33"/>
      <c r="D15" s="34">
        <v>23.93</v>
      </c>
      <c r="E15" s="32" t="s">
        <v>98</v>
      </c>
      <c r="F15" s="35">
        <v>43070</v>
      </c>
    </row>
    <row r="16" spans="1:6" ht="12.75">
      <c r="A16" s="32"/>
      <c r="B16" s="32"/>
      <c r="C16" s="33"/>
      <c r="D16" s="34"/>
      <c r="E16" s="32"/>
      <c r="F16" s="35"/>
    </row>
    <row r="17" spans="1:6" ht="12.75">
      <c r="A17" s="32"/>
      <c r="B17" s="32"/>
      <c r="C17" s="33"/>
      <c r="D17" s="34"/>
      <c r="E17" s="32"/>
      <c r="F17" s="35"/>
    </row>
    <row r="18" spans="1:6" ht="12.75">
      <c r="A18" s="32"/>
      <c r="B18" s="32"/>
      <c r="C18" s="33"/>
      <c r="D18" s="34"/>
      <c r="E18" s="32"/>
      <c r="F18" s="35"/>
    </row>
    <row r="19" spans="1:6" ht="12.75">
      <c r="A19" s="32"/>
      <c r="B19" s="32"/>
      <c r="C19" s="33"/>
      <c r="D19" s="34"/>
      <c r="E19" s="32"/>
      <c r="F19" s="35"/>
    </row>
    <row r="20" spans="1:6" ht="12.75">
      <c r="A20" s="32"/>
      <c r="B20" s="32"/>
      <c r="C20" s="33"/>
      <c r="D20" s="34"/>
      <c r="E20" s="32"/>
      <c r="F20" s="35"/>
    </row>
    <row r="21" spans="1:6" ht="12.75">
      <c r="A21" s="32"/>
      <c r="B21" s="32"/>
      <c r="C21" s="33"/>
      <c r="D21" s="34"/>
      <c r="E21" s="32"/>
      <c r="F21" s="35"/>
    </row>
    <row r="22" spans="1:6" ht="12.75">
      <c r="A22" s="32"/>
      <c r="B22" s="32"/>
      <c r="C22" s="33"/>
      <c r="D22" s="34"/>
      <c r="E22" s="32"/>
      <c r="F22" s="35"/>
    </row>
    <row r="23" spans="1:6" ht="12.75">
      <c r="A23" s="32"/>
      <c r="B23" s="32"/>
      <c r="C23" s="33"/>
      <c r="D23" s="34"/>
      <c r="E23" s="32"/>
      <c r="F23" s="35"/>
    </row>
    <row r="24" spans="1:6" ht="12.75">
      <c r="A24" s="32" t="s">
        <v>115</v>
      </c>
      <c r="B24" s="36" t="s">
        <v>116</v>
      </c>
      <c r="C24" s="33"/>
      <c r="D24" s="34"/>
      <c r="E24" s="32"/>
      <c r="F24" s="32"/>
    </row>
    <row r="25" spans="1:6" ht="12.75">
      <c r="A25" s="32" t="s">
        <v>115</v>
      </c>
      <c r="B25" s="36" t="s">
        <v>117</v>
      </c>
      <c r="C25" s="33"/>
      <c r="D25" s="34"/>
      <c r="E25" s="32"/>
      <c r="F25" s="32"/>
    </row>
    <row r="26" spans="1:6" ht="12.75">
      <c r="A26" s="32" t="s">
        <v>115</v>
      </c>
      <c r="B26" s="36" t="s">
        <v>118</v>
      </c>
      <c r="C26" s="33"/>
      <c r="D26" s="34"/>
      <c r="E26" s="32"/>
      <c r="F26" s="32"/>
    </row>
    <row r="27" spans="1:6" ht="12.75">
      <c r="A27" s="32" t="s">
        <v>115</v>
      </c>
      <c r="B27" s="36" t="s">
        <v>119</v>
      </c>
      <c r="C27" s="33"/>
      <c r="D27" s="34"/>
      <c r="E27" s="32"/>
      <c r="F27" s="32"/>
    </row>
    <row r="28" spans="1:6" ht="12.75">
      <c r="A28" s="32" t="s">
        <v>115</v>
      </c>
      <c r="B28" s="36" t="s">
        <v>120</v>
      </c>
      <c r="C28" s="33"/>
      <c r="D28" s="34"/>
      <c r="E28" s="32"/>
      <c r="F28" s="32"/>
    </row>
    <row r="29" spans="1:6" ht="12.75">
      <c r="A29" s="32" t="s">
        <v>115</v>
      </c>
      <c r="B29" s="36" t="s">
        <v>121</v>
      </c>
      <c r="C29" s="33"/>
      <c r="D29" s="34"/>
      <c r="E29" s="32"/>
      <c r="F29" s="32"/>
    </row>
    <row r="30" spans="1:6" ht="12.75">
      <c r="A30" s="32" t="s">
        <v>115</v>
      </c>
      <c r="B30" s="36" t="s">
        <v>122</v>
      </c>
      <c r="C30" s="33"/>
      <c r="D30" s="34">
        <v>0.35</v>
      </c>
      <c r="E30" s="32" t="s">
        <v>123</v>
      </c>
      <c r="F30" s="35">
        <v>43008</v>
      </c>
    </row>
    <row r="31" spans="1:6" ht="12.75">
      <c r="A31" s="32" t="s">
        <v>115</v>
      </c>
      <c r="B31" s="36" t="s">
        <v>124</v>
      </c>
      <c r="C31" s="33"/>
      <c r="D31" s="34"/>
      <c r="E31" s="32" t="s">
        <v>123</v>
      </c>
      <c r="F31" s="35">
        <v>43070</v>
      </c>
    </row>
    <row r="32" spans="1:6" ht="12.75">
      <c r="A32" s="32" t="s">
        <v>115</v>
      </c>
      <c r="B32" s="36" t="s">
        <v>125</v>
      </c>
      <c r="C32" s="33"/>
      <c r="D32" s="34">
        <v>0.45</v>
      </c>
      <c r="E32" s="32" t="s">
        <v>112</v>
      </c>
      <c r="F32" s="35">
        <v>43080</v>
      </c>
    </row>
    <row r="33" spans="1:6" ht="12.75">
      <c r="A33" s="32"/>
      <c r="B33" s="36"/>
      <c r="C33" s="33"/>
      <c r="D33" s="34"/>
      <c r="E33" s="32"/>
      <c r="F33" s="32"/>
    </row>
    <row r="34" spans="1:6" ht="12.75">
      <c r="A34" s="32"/>
      <c r="B34" s="36"/>
      <c r="C34" s="33"/>
      <c r="D34" s="34"/>
      <c r="E34" s="32"/>
      <c r="F34" s="32"/>
    </row>
    <row r="35" spans="1:6" ht="12.75">
      <c r="A35" s="32" t="s">
        <v>126</v>
      </c>
      <c r="B35" s="36" t="s">
        <v>127</v>
      </c>
      <c r="C35" s="33"/>
      <c r="D35" s="34">
        <v>0.35</v>
      </c>
      <c r="E35" s="32" t="s">
        <v>123</v>
      </c>
      <c r="F35" s="35">
        <v>42998</v>
      </c>
    </row>
    <row r="36" spans="1:6" ht="12.75">
      <c r="A36" s="32" t="s">
        <v>126</v>
      </c>
      <c r="B36" s="36" t="s">
        <v>128</v>
      </c>
      <c r="C36" s="33"/>
      <c r="D36" s="37">
        <v>2.13</v>
      </c>
      <c r="E36" s="32" t="s">
        <v>108</v>
      </c>
      <c r="F36" s="35">
        <v>43049</v>
      </c>
    </row>
    <row r="37" spans="1:6" ht="12.75">
      <c r="A37" s="32" t="s">
        <v>126</v>
      </c>
      <c r="B37" s="36" t="s">
        <v>128</v>
      </c>
      <c r="C37" s="33"/>
      <c r="D37" s="34">
        <v>3.95</v>
      </c>
      <c r="E37" s="32" t="s">
        <v>108</v>
      </c>
      <c r="F37" s="35">
        <v>42993</v>
      </c>
    </row>
    <row r="38" spans="1:6" ht="12.75">
      <c r="A38" s="32" t="s">
        <v>126</v>
      </c>
      <c r="B38" s="36" t="s">
        <v>128</v>
      </c>
      <c r="C38" s="33"/>
      <c r="D38" s="34">
        <v>3.95</v>
      </c>
      <c r="E38" s="32" t="s">
        <v>108</v>
      </c>
      <c r="F38" s="35">
        <v>43000</v>
      </c>
    </row>
    <row r="39" spans="1:6" ht="12.75">
      <c r="A39" s="32" t="s">
        <v>133</v>
      </c>
      <c r="B39" s="36" t="s">
        <v>146</v>
      </c>
      <c r="C39" s="33"/>
      <c r="D39" s="34">
        <f>9.05/4</f>
        <v>2.2625</v>
      </c>
      <c r="E39" s="32" t="s">
        <v>123</v>
      </c>
      <c r="F39" s="35">
        <v>43028</v>
      </c>
    </row>
    <row r="40" spans="1:6" ht="12.75">
      <c r="A40" s="32" t="s">
        <v>133</v>
      </c>
      <c r="B40" s="36" t="s">
        <v>146</v>
      </c>
      <c r="C40" s="33"/>
      <c r="D40" s="34">
        <v>2.2</v>
      </c>
      <c r="E40" s="32" t="s">
        <v>135</v>
      </c>
      <c r="F40" s="35">
        <v>43062</v>
      </c>
    </row>
    <row r="41" spans="1:6" ht="12.75">
      <c r="A41" s="32" t="s">
        <v>126</v>
      </c>
      <c r="B41" s="36" t="s">
        <v>129</v>
      </c>
      <c r="C41" s="33"/>
      <c r="D41" s="34">
        <v>10.151</v>
      </c>
      <c r="E41" s="32" t="s">
        <v>123</v>
      </c>
      <c r="F41" s="35">
        <v>42997</v>
      </c>
    </row>
    <row r="42" spans="1:6" ht="12.75">
      <c r="A42" s="32" t="s">
        <v>126</v>
      </c>
      <c r="B42" s="36" t="s">
        <v>130</v>
      </c>
      <c r="C42" s="33"/>
      <c r="D42" s="34">
        <v>9.5</v>
      </c>
      <c r="E42" s="32" t="s">
        <v>123</v>
      </c>
      <c r="F42" s="35">
        <v>42988</v>
      </c>
    </row>
    <row r="43" spans="1:6" ht="12.75">
      <c r="A43" s="32" t="s">
        <v>126</v>
      </c>
      <c r="B43" s="36" t="s">
        <v>131</v>
      </c>
      <c r="C43" s="33"/>
      <c r="D43" s="34">
        <v>0.193</v>
      </c>
      <c r="E43" s="32" t="s">
        <v>123</v>
      </c>
      <c r="F43" s="35">
        <v>42988</v>
      </c>
    </row>
    <row r="44" spans="1:6" ht="12.75">
      <c r="A44" s="32" t="s">
        <v>126</v>
      </c>
      <c r="B44" s="36" t="s">
        <v>132</v>
      </c>
      <c r="C44" s="33"/>
      <c r="D44" s="34">
        <v>0.84</v>
      </c>
      <c r="E44" s="32" t="s">
        <v>123</v>
      </c>
      <c r="F44" s="35">
        <v>43008</v>
      </c>
    </row>
    <row r="45" spans="1:6" ht="12.75">
      <c r="A45" s="32" t="s">
        <v>154</v>
      </c>
      <c r="B45" s="36" t="s">
        <v>155</v>
      </c>
      <c r="C45" s="33"/>
      <c r="D45" s="34">
        <v>2.5</v>
      </c>
      <c r="E45" s="32" t="s">
        <v>108</v>
      </c>
      <c r="F45" s="35">
        <v>43063</v>
      </c>
    </row>
    <row r="46" spans="1:6" ht="12.75">
      <c r="A46" s="32" t="s">
        <v>133</v>
      </c>
      <c r="B46" s="36" t="s">
        <v>134</v>
      </c>
      <c r="C46" s="33"/>
      <c r="D46" s="34">
        <v>2.75</v>
      </c>
      <c r="E46" s="32" t="s">
        <v>135</v>
      </c>
      <c r="F46" s="35">
        <v>43013</v>
      </c>
    </row>
    <row r="47" spans="1:6" ht="12.75">
      <c r="A47" s="32" t="s">
        <v>133</v>
      </c>
      <c r="B47" s="36" t="s">
        <v>134</v>
      </c>
      <c r="C47" s="33"/>
      <c r="D47" s="34">
        <v>3.72</v>
      </c>
      <c r="E47" s="32" t="s">
        <v>135</v>
      </c>
      <c r="F47" s="35">
        <v>43062</v>
      </c>
    </row>
    <row r="48" spans="1:6" ht="12.75">
      <c r="A48" s="32" t="s">
        <v>126</v>
      </c>
      <c r="B48" s="36" t="s">
        <v>136</v>
      </c>
      <c r="C48" s="33"/>
      <c r="D48" s="34">
        <v>0.384</v>
      </c>
      <c r="E48" s="32" t="s">
        <v>123</v>
      </c>
      <c r="F48" s="35">
        <v>43008</v>
      </c>
    </row>
    <row r="49" spans="1:6" ht="12.75">
      <c r="A49" s="32" t="s">
        <v>133</v>
      </c>
      <c r="B49" s="36" t="s">
        <v>145</v>
      </c>
      <c r="C49" s="33"/>
      <c r="D49" s="34">
        <v>0.27</v>
      </c>
      <c r="E49" s="32" t="s">
        <v>123</v>
      </c>
      <c r="F49" s="35">
        <v>43028</v>
      </c>
    </row>
    <row r="50" spans="1:6" ht="12.75">
      <c r="A50" s="32" t="s">
        <v>126</v>
      </c>
      <c r="B50" s="36" t="s">
        <v>137</v>
      </c>
      <c r="C50" s="33"/>
      <c r="D50" s="37">
        <v>4.72</v>
      </c>
      <c r="E50" s="32" t="s">
        <v>108</v>
      </c>
      <c r="F50" s="35">
        <v>42993</v>
      </c>
    </row>
    <row r="51" spans="1:6" ht="12.75">
      <c r="A51" s="32" t="s">
        <v>126</v>
      </c>
      <c r="B51" s="36" t="s">
        <v>137</v>
      </c>
      <c r="C51" s="33"/>
      <c r="D51" s="34">
        <v>4.95</v>
      </c>
      <c r="E51" s="32" t="s">
        <v>108</v>
      </c>
      <c r="F51" s="35">
        <v>43049</v>
      </c>
    </row>
    <row r="52" spans="1:6" ht="12.75">
      <c r="A52" s="32" t="s">
        <v>133</v>
      </c>
      <c r="B52" s="36" t="s">
        <v>150</v>
      </c>
      <c r="C52" s="33"/>
      <c r="D52" s="34">
        <v>8.4</v>
      </c>
      <c r="E52" s="32" t="s">
        <v>135</v>
      </c>
      <c r="F52" s="35">
        <v>43062</v>
      </c>
    </row>
    <row r="53" spans="1:6" ht="12.75">
      <c r="A53" s="32" t="s">
        <v>133</v>
      </c>
      <c r="B53" s="36" t="s">
        <v>151</v>
      </c>
      <c r="C53" s="33"/>
      <c r="D53" s="34">
        <v>0.377</v>
      </c>
      <c r="E53" s="32" t="s">
        <v>112</v>
      </c>
      <c r="F53" s="35">
        <v>43080</v>
      </c>
    </row>
    <row r="54" spans="1:6" ht="12.75">
      <c r="A54" s="32" t="s">
        <v>133</v>
      </c>
      <c r="B54" s="36" t="s">
        <v>149</v>
      </c>
      <c r="C54" s="33"/>
      <c r="D54" s="34">
        <v>3.194</v>
      </c>
      <c r="E54" s="32" t="s">
        <v>123</v>
      </c>
      <c r="F54" s="35">
        <v>43028</v>
      </c>
    </row>
    <row r="55" spans="1:6" ht="12.75">
      <c r="A55" s="32" t="s">
        <v>133</v>
      </c>
      <c r="B55" s="36" t="s">
        <v>148</v>
      </c>
      <c r="C55" s="33"/>
      <c r="D55" s="34">
        <v>0.305</v>
      </c>
      <c r="E55" s="32" t="s">
        <v>123</v>
      </c>
      <c r="F55" s="35">
        <v>43028</v>
      </c>
    </row>
    <row r="56" spans="1:6" ht="12.75">
      <c r="A56" s="32" t="s">
        <v>126</v>
      </c>
      <c r="B56" s="36" t="s">
        <v>138</v>
      </c>
      <c r="C56" s="33"/>
      <c r="D56" s="34">
        <v>5.689</v>
      </c>
      <c r="E56" s="32" t="s">
        <v>123</v>
      </c>
      <c r="F56" s="35">
        <v>43008</v>
      </c>
    </row>
    <row r="57" spans="1:6" ht="12.75">
      <c r="A57" s="32" t="s">
        <v>126</v>
      </c>
      <c r="B57" s="36" t="s">
        <v>152</v>
      </c>
      <c r="C57" s="33"/>
      <c r="D57" s="34">
        <v>3.1</v>
      </c>
      <c r="E57" s="32" t="s">
        <v>123</v>
      </c>
      <c r="F57" s="35">
        <v>43069</v>
      </c>
    </row>
    <row r="58" spans="1:6" ht="12.75">
      <c r="A58" s="32" t="s">
        <v>126</v>
      </c>
      <c r="B58" s="36" t="s">
        <v>139</v>
      </c>
      <c r="C58" s="33"/>
      <c r="D58" s="34">
        <v>0.165</v>
      </c>
      <c r="E58" s="32" t="s">
        <v>123</v>
      </c>
      <c r="F58" s="35">
        <v>43008</v>
      </c>
    </row>
    <row r="59" spans="1:6" ht="12.75">
      <c r="A59" s="32" t="s">
        <v>133</v>
      </c>
      <c r="B59" s="36" t="s">
        <v>139</v>
      </c>
      <c r="C59" s="33"/>
      <c r="D59" s="34">
        <v>0.165</v>
      </c>
      <c r="E59" s="32" t="s">
        <v>123</v>
      </c>
      <c r="F59" s="35">
        <v>43028</v>
      </c>
    </row>
    <row r="60" spans="1:6" ht="12.75">
      <c r="A60" s="32" t="s">
        <v>126</v>
      </c>
      <c r="B60" s="36" t="s">
        <v>140</v>
      </c>
      <c r="C60" s="33"/>
      <c r="D60" s="34">
        <v>11.2</v>
      </c>
      <c r="E60" s="32" t="s">
        <v>123</v>
      </c>
      <c r="F60" s="35">
        <v>43008</v>
      </c>
    </row>
    <row r="61" spans="1:6" ht="12.75">
      <c r="A61" s="32" t="s">
        <v>126</v>
      </c>
      <c r="B61" s="36" t="s">
        <v>141</v>
      </c>
      <c r="C61" s="33"/>
      <c r="D61" s="34">
        <v>0.172</v>
      </c>
      <c r="E61" s="32" t="s">
        <v>123</v>
      </c>
      <c r="F61" s="35">
        <v>42988</v>
      </c>
    </row>
    <row r="62" spans="1:6" ht="12.75">
      <c r="A62" s="32" t="s">
        <v>133</v>
      </c>
      <c r="B62" s="36" t="s">
        <v>147</v>
      </c>
      <c r="C62" s="33"/>
      <c r="D62" s="34">
        <v>0.107</v>
      </c>
      <c r="E62" s="32" t="s">
        <v>123</v>
      </c>
      <c r="F62" s="35">
        <v>43028</v>
      </c>
    </row>
    <row r="63" spans="1:6" ht="12.75">
      <c r="A63" s="32" t="s">
        <v>133</v>
      </c>
      <c r="B63" s="36" t="s">
        <v>144</v>
      </c>
      <c r="C63" s="33"/>
      <c r="D63" s="34">
        <v>0.6</v>
      </c>
      <c r="E63" s="32" t="s">
        <v>108</v>
      </c>
      <c r="F63" s="35">
        <v>43049</v>
      </c>
    </row>
    <row r="64" spans="1:6" ht="12.75">
      <c r="A64" s="32" t="s">
        <v>126</v>
      </c>
      <c r="B64" s="36" t="s">
        <v>153</v>
      </c>
      <c r="C64" s="33"/>
      <c r="D64" s="34">
        <v>0.35</v>
      </c>
      <c r="E64" s="32" t="s">
        <v>123</v>
      </c>
      <c r="F64" s="35">
        <v>43069</v>
      </c>
    </row>
    <row r="65" spans="1:6" ht="12.75">
      <c r="A65" s="32" t="s">
        <v>126</v>
      </c>
      <c r="B65" s="36" t="s">
        <v>142</v>
      </c>
      <c r="C65" s="33"/>
      <c r="D65" s="34">
        <v>0.118</v>
      </c>
      <c r="E65" s="32" t="s">
        <v>123</v>
      </c>
      <c r="F65" s="35">
        <v>42988</v>
      </c>
    </row>
    <row r="66" spans="1:6" ht="12.75">
      <c r="A66" s="32" t="s">
        <v>126</v>
      </c>
      <c r="B66" s="36" t="s">
        <v>143</v>
      </c>
      <c r="C66" s="33"/>
      <c r="D66" s="34">
        <v>0.215</v>
      </c>
      <c r="E66" s="32" t="s">
        <v>123</v>
      </c>
      <c r="F66" s="35">
        <v>42988</v>
      </c>
    </row>
    <row r="67" spans="1:6" ht="12.75">
      <c r="A67" s="32" t="s">
        <v>126</v>
      </c>
      <c r="B67" s="36" t="s">
        <v>303</v>
      </c>
      <c r="C67" s="33">
        <v>160</v>
      </c>
      <c r="D67" s="34">
        <v>12.8</v>
      </c>
      <c r="E67" s="32" t="s">
        <v>135</v>
      </c>
      <c r="F67" s="35">
        <v>43118</v>
      </c>
    </row>
    <row r="68" spans="1:6" ht="12.75">
      <c r="A68" s="32" t="s">
        <v>126</v>
      </c>
      <c r="B68" s="36" t="s">
        <v>139</v>
      </c>
      <c r="C68" s="33">
        <v>120</v>
      </c>
      <c r="D68" s="34">
        <v>11.1</v>
      </c>
      <c r="E68" s="32" t="s">
        <v>135</v>
      </c>
      <c r="F68" s="35">
        <v>43118</v>
      </c>
    </row>
    <row r="69" spans="1:6" ht="12.75">
      <c r="A69" s="32"/>
      <c r="B69" s="36"/>
      <c r="C69" s="33"/>
      <c r="D69" s="34"/>
      <c r="E69" s="32"/>
      <c r="F69" s="35"/>
    </row>
    <row r="70" spans="1:6" ht="12.75">
      <c r="A70" s="32"/>
      <c r="B70" s="36"/>
      <c r="C70" s="33"/>
      <c r="D70" s="34"/>
      <c r="E70" s="32"/>
      <c r="F70" s="35"/>
    </row>
    <row r="71" spans="1:6" ht="12.75">
      <c r="A71" s="32"/>
      <c r="B71" s="36"/>
      <c r="C71" s="33"/>
      <c r="D71" s="34"/>
      <c r="E71" s="32"/>
      <c r="F71" s="35"/>
    </row>
    <row r="72" spans="1:6" ht="12.75">
      <c r="A72" s="32"/>
      <c r="B72" s="36"/>
      <c r="C72" s="33"/>
      <c r="D72" s="34"/>
      <c r="E72" s="32"/>
      <c r="F72" s="35"/>
    </row>
    <row r="73" spans="1:6" ht="12.75">
      <c r="A73" s="32"/>
      <c r="B73" s="36"/>
      <c r="C73" s="33"/>
      <c r="D73" s="34"/>
      <c r="E73" s="32"/>
      <c r="F73" s="35"/>
    </row>
    <row r="74" spans="1:6" ht="12.75">
      <c r="A74" s="32"/>
      <c r="B74" s="36"/>
      <c r="C74" s="33"/>
      <c r="D74" s="34"/>
      <c r="E74" s="32"/>
      <c r="F74" s="35"/>
    </row>
    <row r="75" spans="1:6" ht="12.75">
      <c r="A75" s="32"/>
      <c r="B75" s="36"/>
      <c r="C75" s="33"/>
      <c r="D75" s="34"/>
      <c r="E75" s="32"/>
      <c r="F75" s="35"/>
    </row>
    <row r="76" spans="1:6" ht="12.75">
      <c r="A76" s="32"/>
      <c r="B76" s="36"/>
      <c r="C76" s="33"/>
      <c r="D76" s="34"/>
      <c r="E76" s="32"/>
      <c r="F76" s="35"/>
    </row>
    <row r="77" spans="1:6" ht="12.75">
      <c r="A77" s="32"/>
      <c r="B77" s="36"/>
      <c r="C77" s="33"/>
      <c r="D77" s="34"/>
      <c r="E77" s="32"/>
      <c r="F77" s="35"/>
    </row>
    <row r="78" spans="1:6" ht="12.75">
      <c r="A78" s="32" t="s">
        <v>156</v>
      </c>
      <c r="B78" s="36" t="s">
        <v>157</v>
      </c>
      <c r="C78" s="33"/>
      <c r="D78" s="34">
        <v>4.67</v>
      </c>
      <c r="E78" s="32" t="s">
        <v>98</v>
      </c>
      <c r="F78" s="35">
        <v>43021</v>
      </c>
    </row>
    <row r="79" spans="1:6" ht="12.75">
      <c r="A79" s="32" t="s">
        <v>156</v>
      </c>
      <c r="B79" s="36" t="s">
        <v>158</v>
      </c>
      <c r="C79" s="33"/>
      <c r="D79" s="34">
        <v>0.657</v>
      </c>
      <c r="E79" s="32" t="s">
        <v>98</v>
      </c>
      <c r="F79" s="35">
        <v>43070</v>
      </c>
    </row>
    <row r="80" spans="1:6" ht="12.75">
      <c r="A80" s="32" t="s">
        <v>156</v>
      </c>
      <c r="B80" s="32" t="s">
        <v>159</v>
      </c>
      <c r="C80" s="38"/>
      <c r="D80" s="34">
        <v>0.657</v>
      </c>
      <c r="E80" s="32" t="s">
        <v>98</v>
      </c>
      <c r="F80" s="35">
        <v>42983</v>
      </c>
    </row>
    <row r="81" spans="1:6" ht="12.75">
      <c r="A81" s="32" t="s">
        <v>156</v>
      </c>
      <c r="B81" s="36" t="s">
        <v>160</v>
      </c>
      <c r="C81" s="33"/>
      <c r="D81" s="34">
        <v>0.84</v>
      </c>
      <c r="E81" s="32" t="s">
        <v>108</v>
      </c>
      <c r="F81" s="32"/>
    </row>
    <row r="82" spans="1:6" ht="12.75">
      <c r="A82" s="32" t="s">
        <v>156</v>
      </c>
      <c r="B82" s="36" t="s">
        <v>161</v>
      </c>
      <c r="C82" s="33"/>
      <c r="D82" s="34">
        <v>1.6</v>
      </c>
      <c r="E82" s="32" t="s">
        <v>98</v>
      </c>
      <c r="F82" s="35">
        <v>43018</v>
      </c>
    </row>
    <row r="83" spans="1:6" ht="12.75">
      <c r="A83" s="32" t="s">
        <v>156</v>
      </c>
      <c r="B83" s="36" t="s">
        <v>162</v>
      </c>
      <c r="C83" s="33"/>
      <c r="D83" s="34"/>
      <c r="E83" s="32"/>
      <c r="F83" s="32"/>
    </row>
    <row r="84" spans="1:6" ht="12.75">
      <c r="A84" s="32" t="s">
        <v>156</v>
      </c>
      <c r="B84" s="36" t="s">
        <v>163</v>
      </c>
      <c r="C84" s="33"/>
      <c r="D84" s="34">
        <v>2.59</v>
      </c>
      <c r="E84" s="32" t="s">
        <v>98</v>
      </c>
      <c r="F84" s="35">
        <v>43070</v>
      </c>
    </row>
    <row r="85" spans="1:6" ht="12.75">
      <c r="A85" s="32" t="s">
        <v>156</v>
      </c>
      <c r="B85" s="36" t="s">
        <v>164</v>
      </c>
      <c r="C85" s="33"/>
      <c r="D85" s="34">
        <v>0.95</v>
      </c>
      <c r="E85" s="32" t="s">
        <v>108</v>
      </c>
      <c r="F85" s="35">
        <v>43000</v>
      </c>
    </row>
    <row r="86" spans="1:6" ht="12.75">
      <c r="A86" s="32" t="s">
        <v>156</v>
      </c>
      <c r="B86" s="36" t="s">
        <v>165</v>
      </c>
      <c r="C86" s="33"/>
      <c r="D86" s="34">
        <v>2.9</v>
      </c>
      <c r="E86" s="32" t="s">
        <v>98</v>
      </c>
      <c r="F86" s="35">
        <v>43081</v>
      </c>
    </row>
    <row r="87" spans="1:6" ht="12.75">
      <c r="A87" s="32" t="s">
        <v>156</v>
      </c>
      <c r="B87" s="36" t="s">
        <v>166</v>
      </c>
      <c r="C87" s="33"/>
      <c r="D87" s="34">
        <v>2.78</v>
      </c>
      <c r="E87" s="32" t="s">
        <v>98</v>
      </c>
      <c r="F87" s="35">
        <v>43070</v>
      </c>
    </row>
    <row r="88" spans="1:6" ht="12.75">
      <c r="A88" s="32" t="s">
        <v>156</v>
      </c>
      <c r="B88" s="36" t="s">
        <v>167</v>
      </c>
      <c r="C88" s="33"/>
      <c r="D88" s="34"/>
      <c r="E88" s="32"/>
      <c r="F88" s="32"/>
    </row>
    <row r="89" spans="1:6" ht="12.75">
      <c r="A89" s="32" t="s">
        <v>156</v>
      </c>
      <c r="B89" s="36" t="s">
        <v>168</v>
      </c>
      <c r="C89" s="33"/>
      <c r="D89" s="34"/>
      <c r="E89" s="32"/>
      <c r="F89" s="32"/>
    </row>
    <row r="90" spans="1:6" ht="12.75">
      <c r="A90" s="32" t="s">
        <v>156</v>
      </c>
      <c r="B90" s="36" t="s">
        <v>169</v>
      </c>
      <c r="C90" s="33"/>
      <c r="D90" s="34"/>
      <c r="E90" s="32"/>
      <c r="F90" s="32"/>
    </row>
    <row r="91" spans="1:6" ht="12.75">
      <c r="A91" s="32" t="s">
        <v>156</v>
      </c>
      <c r="B91" s="36" t="s">
        <v>170</v>
      </c>
      <c r="C91" s="33"/>
      <c r="D91" s="34"/>
      <c r="E91" s="32"/>
      <c r="F91" s="32"/>
    </row>
    <row r="92" spans="1:6" ht="12.75">
      <c r="A92" s="32" t="s">
        <v>156</v>
      </c>
      <c r="B92" s="36" t="s">
        <v>171</v>
      </c>
      <c r="C92" s="33"/>
      <c r="D92" s="34">
        <v>3.9</v>
      </c>
      <c r="E92" s="32" t="s">
        <v>98</v>
      </c>
      <c r="F92" s="32"/>
    </row>
    <row r="93" spans="1:6" ht="12.75">
      <c r="A93" s="32" t="s">
        <v>156</v>
      </c>
      <c r="B93" s="36" t="s">
        <v>172</v>
      </c>
      <c r="C93" s="33"/>
      <c r="D93" s="34">
        <v>4.31</v>
      </c>
      <c r="E93" s="32" t="s">
        <v>98</v>
      </c>
      <c r="F93" s="35">
        <v>43007</v>
      </c>
    </row>
    <row r="94" spans="1:6" ht="12.75">
      <c r="A94" s="32" t="s">
        <v>156</v>
      </c>
      <c r="B94" s="36" t="s">
        <v>83</v>
      </c>
      <c r="C94" s="33"/>
      <c r="D94" s="34"/>
      <c r="E94" s="32"/>
      <c r="F94" s="32"/>
    </row>
    <row r="95" spans="1:6" ht="12.75">
      <c r="A95" s="32" t="s">
        <v>156</v>
      </c>
      <c r="B95" s="36" t="s">
        <v>173</v>
      </c>
      <c r="C95" s="33"/>
      <c r="D95" s="34">
        <v>2.66</v>
      </c>
      <c r="E95" s="32"/>
      <c r="F95" s="32"/>
    </row>
    <row r="96" spans="1:6" ht="12.75">
      <c r="A96" s="32" t="s">
        <v>156</v>
      </c>
      <c r="B96" s="36" t="s">
        <v>174</v>
      </c>
      <c r="C96" s="33"/>
      <c r="D96" s="34">
        <v>1.2</v>
      </c>
      <c r="E96" s="32" t="s">
        <v>108</v>
      </c>
      <c r="F96" s="35">
        <v>43000</v>
      </c>
    </row>
    <row r="97" spans="1:6" ht="12.75">
      <c r="A97" s="32" t="s">
        <v>175</v>
      </c>
      <c r="B97" s="36" t="s">
        <v>176</v>
      </c>
      <c r="C97" s="33"/>
      <c r="D97" s="34">
        <v>1.15</v>
      </c>
      <c r="E97" s="32" t="s">
        <v>98</v>
      </c>
      <c r="F97" s="35">
        <v>43077</v>
      </c>
    </row>
    <row r="98" spans="1:6" ht="12.75">
      <c r="A98" s="32" t="s">
        <v>175</v>
      </c>
      <c r="B98" s="36" t="s">
        <v>177</v>
      </c>
      <c r="C98" s="33"/>
      <c r="D98" s="34">
        <v>1.75</v>
      </c>
      <c r="E98" s="32" t="s">
        <v>108</v>
      </c>
      <c r="F98" s="35">
        <v>43049</v>
      </c>
    </row>
    <row r="99" spans="1:6" ht="12.75">
      <c r="A99" s="32" t="s">
        <v>156</v>
      </c>
      <c r="B99" s="36" t="s">
        <v>178</v>
      </c>
      <c r="C99" s="33"/>
      <c r="D99" s="34"/>
      <c r="E99" s="32"/>
      <c r="F99" s="32"/>
    </row>
    <row r="100" spans="1:6" ht="12.75">
      <c r="A100" s="32" t="s">
        <v>156</v>
      </c>
      <c r="B100" s="36" t="s">
        <v>178</v>
      </c>
      <c r="C100" s="33"/>
      <c r="D100" s="34">
        <v>2.42</v>
      </c>
      <c r="E100" s="32" t="s">
        <v>98</v>
      </c>
      <c r="F100" s="35">
        <v>42979</v>
      </c>
    </row>
    <row r="101" spans="1:6" ht="12.75">
      <c r="A101" s="32" t="s">
        <v>156</v>
      </c>
      <c r="B101" s="36" t="s">
        <v>179</v>
      </c>
      <c r="C101" s="33"/>
      <c r="D101" s="34">
        <v>2.7</v>
      </c>
      <c r="E101" s="32" t="s">
        <v>98</v>
      </c>
      <c r="F101" s="32"/>
    </row>
    <row r="102" spans="1:6" ht="12.75">
      <c r="A102" s="32" t="s">
        <v>156</v>
      </c>
      <c r="B102" s="36" t="s">
        <v>180</v>
      </c>
      <c r="C102" s="33"/>
      <c r="D102" s="34"/>
      <c r="E102" s="32"/>
      <c r="F102" s="32"/>
    </row>
    <row r="103" spans="1:6" ht="12.75">
      <c r="A103" s="32" t="s">
        <v>175</v>
      </c>
      <c r="B103" s="36" t="s">
        <v>181</v>
      </c>
      <c r="C103" s="33"/>
      <c r="D103" s="34">
        <f>24.96/50</f>
        <v>0.49920000000000003</v>
      </c>
      <c r="E103" s="32" t="s">
        <v>108</v>
      </c>
      <c r="F103" s="35">
        <v>43007</v>
      </c>
    </row>
    <row r="104" spans="1:6" ht="12.75">
      <c r="A104" s="32"/>
      <c r="B104" s="36" t="s">
        <v>304</v>
      </c>
      <c r="C104" s="33" t="s">
        <v>305</v>
      </c>
      <c r="D104" s="34">
        <v>3.5</v>
      </c>
      <c r="E104" s="32" t="s">
        <v>135</v>
      </c>
      <c r="F104" s="35">
        <v>43118</v>
      </c>
    </row>
    <row r="105" spans="1:6" ht="12.75">
      <c r="A105" s="32"/>
      <c r="B105" s="36"/>
      <c r="C105" s="33"/>
      <c r="D105" s="34"/>
      <c r="E105" s="32"/>
      <c r="F105" s="32"/>
    </row>
    <row r="106" spans="1:6" ht="12.75">
      <c r="A106" s="32"/>
      <c r="B106" s="36"/>
      <c r="C106" s="33"/>
      <c r="D106" s="34"/>
      <c r="E106" s="32"/>
      <c r="F106" s="32"/>
    </row>
    <row r="107" spans="1:6" ht="12.75">
      <c r="A107" s="32"/>
      <c r="B107" s="36"/>
      <c r="C107" s="33"/>
      <c r="D107" s="34"/>
      <c r="E107" s="32"/>
      <c r="F107" s="32"/>
    </row>
    <row r="108" spans="1:6" ht="12.75">
      <c r="A108" s="32" t="s">
        <v>182</v>
      </c>
      <c r="B108" s="36" t="s">
        <v>183</v>
      </c>
      <c r="C108" s="33"/>
      <c r="D108" s="34">
        <v>4.99</v>
      </c>
      <c r="E108" s="32" t="s">
        <v>98</v>
      </c>
      <c r="F108" s="32"/>
    </row>
    <row r="109" spans="1:6" ht="12.75">
      <c r="A109" s="32" t="s">
        <v>182</v>
      </c>
      <c r="B109" s="36" t="s">
        <v>184</v>
      </c>
      <c r="C109" s="33"/>
      <c r="D109" s="34"/>
      <c r="E109" s="32"/>
      <c r="F109" s="32"/>
    </row>
    <row r="110" spans="1:6" ht="12.75">
      <c r="A110" s="32" t="s">
        <v>182</v>
      </c>
      <c r="B110" s="36" t="s">
        <v>185</v>
      </c>
      <c r="C110" s="33"/>
      <c r="D110" s="34"/>
      <c r="E110" s="32"/>
      <c r="F110" s="32"/>
    </row>
    <row r="111" spans="1:6" ht="12.75">
      <c r="A111" s="32" t="s">
        <v>182</v>
      </c>
      <c r="B111" s="36" t="s">
        <v>186</v>
      </c>
      <c r="C111" s="33"/>
      <c r="D111" s="34"/>
      <c r="E111" s="32"/>
      <c r="F111" s="32"/>
    </row>
    <row r="112" spans="1:6" ht="12.75">
      <c r="A112" s="32" t="s">
        <v>182</v>
      </c>
      <c r="B112" s="36" t="s">
        <v>187</v>
      </c>
      <c r="C112" s="33"/>
      <c r="D112" s="34"/>
      <c r="E112" s="32"/>
      <c r="F112" s="32"/>
    </row>
    <row r="113" spans="1:6" ht="12.75">
      <c r="A113" s="32" t="s">
        <v>182</v>
      </c>
      <c r="B113" s="36" t="s">
        <v>81</v>
      </c>
      <c r="C113" s="33"/>
      <c r="D113" s="34">
        <v>6.34</v>
      </c>
      <c r="E113" s="32" t="s">
        <v>98</v>
      </c>
      <c r="F113" s="35">
        <v>42979</v>
      </c>
    </row>
    <row r="114" spans="1:6" ht="12.75">
      <c r="A114" s="32" t="s">
        <v>182</v>
      </c>
      <c r="B114" s="36" t="s">
        <v>188</v>
      </c>
      <c r="C114" s="33"/>
      <c r="D114" s="34">
        <v>5.2</v>
      </c>
      <c r="E114" s="32" t="s">
        <v>108</v>
      </c>
      <c r="F114" s="35">
        <v>43000</v>
      </c>
    </row>
    <row r="115" spans="1:6" ht="12.75">
      <c r="A115" s="32" t="s">
        <v>182</v>
      </c>
      <c r="B115" s="36" t="s">
        <v>189</v>
      </c>
      <c r="C115" s="33"/>
      <c r="D115" s="34">
        <v>13.99</v>
      </c>
      <c r="E115" s="32" t="s">
        <v>98</v>
      </c>
      <c r="F115" s="35">
        <v>42983</v>
      </c>
    </row>
    <row r="116" spans="1:6" ht="12.75">
      <c r="A116" s="32" t="s">
        <v>182</v>
      </c>
      <c r="B116" s="36" t="s">
        <v>190</v>
      </c>
      <c r="C116" s="33"/>
      <c r="D116" s="34">
        <v>6.2</v>
      </c>
      <c r="E116" s="32"/>
      <c r="F116" s="35"/>
    </row>
    <row r="117" spans="1:6" ht="12.75">
      <c r="A117" s="32" t="s">
        <v>182</v>
      </c>
      <c r="B117" s="36" t="s">
        <v>191</v>
      </c>
      <c r="C117" s="33"/>
      <c r="D117" s="34">
        <v>8.49</v>
      </c>
      <c r="E117" s="32" t="s">
        <v>98</v>
      </c>
      <c r="F117" s="35">
        <v>43007</v>
      </c>
    </row>
    <row r="118" spans="1:6" ht="12.75">
      <c r="A118" s="32" t="s">
        <v>182</v>
      </c>
      <c r="B118" s="36" t="s">
        <v>192</v>
      </c>
      <c r="C118" s="33"/>
      <c r="D118" s="34">
        <v>11.89</v>
      </c>
      <c r="E118" s="32" t="s">
        <v>98</v>
      </c>
      <c r="F118" s="35">
        <v>43021</v>
      </c>
    </row>
    <row r="119" spans="1:6" ht="12.75">
      <c r="A119" s="32" t="s">
        <v>182</v>
      </c>
      <c r="B119" s="36" t="s">
        <v>193</v>
      </c>
      <c r="C119" s="33"/>
      <c r="D119" s="34">
        <v>7.98</v>
      </c>
      <c r="E119" s="32" t="s">
        <v>98</v>
      </c>
      <c r="F119" s="35">
        <v>43021</v>
      </c>
    </row>
    <row r="120" spans="1:6" ht="12.75">
      <c r="A120" s="32" t="s">
        <v>182</v>
      </c>
      <c r="B120" s="36" t="s">
        <v>85</v>
      </c>
      <c r="C120" s="33"/>
      <c r="D120" s="34">
        <v>6.98</v>
      </c>
      <c r="E120" s="32" t="s">
        <v>98</v>
      </c>
      <c r="F120" s="35">
        <v>43056</v>
      </c>
    </row>
    <row r="121" spans="1:6" ht="12.75">
      <c r="A121" s="32" t="s">
        <v>182</v>
      </c>
      <c r="B121" s="36" t="s">
        <v>188</v>
      </c>
      <c r="C121" s="33"/>
      <c r="D121" s="34">
        <v>6.825</v>
      </c>
      <c r="E121" s="32" t="s">
        <v>112</v>
      </c>
      <c r="F121" s="35">
        <v>43080</v>
      </c>
    </row>
    <row r="122" spans="1:6" ht="12.75">
      <c r="A122" s="32"/>
      <c r="B122" s="36"/>
      <c r="C122" s="33"/>
      <c r="D122" s="34"/>
      <c r="E122" s="32"/>
      <c r="F122" s="35"/>
    </row>
    <row r="123" spans="1:6" ht="12.75">
      <c r="A123" s="32"/>
      <c r="B123" s="36"/>
      <c r="C123" s="33"/>
      <c r="D123" s="34"/>
      <c r="E123" s="32"/>
      <c r="F123" s="35"/>
    </row>
    <row r="124" spans="1:6" ht="12.75">
      <c r="A124" s="32"/>
      <c r="B124" s="36"/>
      <c r="C124" s="33"/>
      <c r="D124" s="34"/>
      <c r="E124" s="32"/>
      <c r="F124" s="35"/>
    </row>
    <row r="125" spans="1:6" ht="12.75">
      <c r="A125" s="32" t="s">
        <v>154</v>
      </c>
      <c r="B125" s="36" t="s">
        <v>194</v>
      </c>
      <c r="C125" s="33"/>
      <c r="D125" s="34">
        <v>3.467</v>
      </c>
      <c r="E125" s="32" t="s">
        <v>135</v>
      </c>
      <c r="F125" s="35">
        <v>43004</v>
      </c>
    </row>
    <row r="126" spans="1:6" ht="12.75">
      <c r="A126" s="32" t="s">
        <v>154</v>
      </c>
      <c r="B126" s="36" t="s">
        <v>194</v>
      </c>
      <c r="C126" s="33"/>
      <c r="D126" s="34">
        <v>3.328</v>
      </c>
      <c r="E126" s="32" t="s">
        <v>135</v>
      </c>
      <c r="F126" s="35">
        <v>43034</v>
      </c>
    </row>
    <row r="127" spans="1:6" ht="12.75">
      <c r="A127" s="32" t="s">
        <v>154</v>
      </c>
      <c r="B127" s="36" t="s">
        <v>195</v>
      </c>
      <c r="C127" s="33"/>
      <c r="D127" s="34">
        <v>0.205</v>
      </c>
      <c r="E127" s="32" t="s">
        <v>135</v>
      </c>
      <c r="F127" s="35">
        <v>43013</v>
      </c>
    </row>
    <row r="128" spans="1:6" ht="12.75">
      <c r="A128" s="32" t="s">
        <v>154</v>
      </c>
      <c r="B128" s="36" t="s">
        <v>196</v>
      </c>
      <c r="C128" s="33"/>
      <c r="D128" s="34">
        <v>25.92</v>
      </c>
      <c r="E128" s="32" t="s">
        <v>135</v>
      </c>
      <c r="F128" s="35">
        <v>43034</v>
      </c>
    </row>
    <row r="129" spans="1:6" ht="12.75">
      <c r="A129" s="32" t="s">
        <v>154</v>
      </c>
      <c r="B129" s="36" t="s">
        <v>197</v>
      </c>
      <c r="C129" s="33"/>
      <c r="D129" s="34">
        <v>13.99</v>
      </c>
      <c r="E129" s="32" t="s">
        <v>135</v>
      </c>
      <c r="F129" s="35">
        <v>42985</v>
      </c>
    </row>
    <row r="130" spans="1:6" ht="12.75">
      <c r="A130" s="32" t="s">
        <v>154</v>
      </c>
      <c r="B130" s="36" t="s">
        <v>198</v>
      </c>
      <c r="C130" s="33"/>
      <c r="D130" s="34">
        <v>13.08</v>
      </c>
      <c r="E130" s="32" t="s">
        <v>135</v>
      </c>
      <c r="F130" s="35">
        <v>43034</v>
      </c>
    </row>
    <row r="131" spans="1:6" ht="12.75">
      <c r="A131" s="32" t="s">
        <v>154</v>
      </c>
      <c r="B131" s="36" t="s">
        <v>199</v>
      </c>
      <c r="C131" s="33"/>
      <c r="D131" s="34">
        <v>9.595</v>
      </c>
      <c r="E131" s="32" t="s">
        <v>135</v>
      </c>
      <c r="F131" s="35">
        <v>43013</v>
      </c>
    </row>
    <row r="132" spans="1:6" ht="12.75">
      <c r="A132" s="32" t="s">
        <v>154</v>
      </c>
      <c r="B132" s="36" t="s">
        <v>199</v>
      </c>
      <c r="C132" s="33"/>
      <c r="D132" s="34">
        <v>7.9</v>
      </c>
      <c r="E132" s="32" t="s">
        <v>135</v>
      </c>
      <c r="F132" s="35">
        <v>43034</v>
      </c>
    </row>
    <row r="133" spans="1:6" ht="12.75">
      <c r="A133" s="32" t="s">
        <v>154</v>
      </c>
      <c r="B133" s="36" t="s">
        <v>200</v>
      </c>
      <c r="C133" s="33"/>
      <c r="D133" s="34">
        <v>0.751</v>
      </c>
      <c r="E133" s="32" t="s">
        <v>135</v>
      </c>
      <c r="F133" s="35">
        <v>43034</v>
      </c>
    </row>
    <row r="134" spans="1:6" ht="12.75">
      <c r="A134" s="32" t="s">
        <v>154</v>
      </c>
      <c r="B134" s="36" t="s">
        <v>201</v>
      </c>
      <c r="C134" s="33"/>
      <c r="D134" s="34"/>
      <c r="E134" s="32"/>
      <c r="F134" s="35"/>
    </row>
    <row r="135" spans="1:6" ht="12.75">
      <c r="A135" s="32" t="s">
        <v>154</v>
      </c>
      <c r="B135" s="36" t="s">
        <v>202</v>
      </c>
      <c r="C135" s="33"/>
      <c r="D135" s="34">
        <v>10</v>
      </c>
      <c r="E135" s="32" t="s">
        <v>135</v>
      </c>
      <c r="F135" s="35">
        <v>43034</v>
      </c>
    </row>
    <row r="136" spans="1:6" ht="12.75">
      <c r="A136" s="32" t="s">
        <v>154</v>
      </c>
      <c r="B136" s="36" t="s">
        <v>203</v>
      </c>
      <c r="C136" s="33"/>
      <c r="D136" s="34">
        <v>3.25</v>
      </c>
      <c r="E136" s="32" t="s">
        <v>135</v>
      </c>
      <c r="F136" s="35">
        <v>42985</v>
      </c>
    </row>
    <row r="137" spans="1:6" ht="12.75">
      <c r="A137" s="32" t="s">
        <v>154</v>
      </c>
      <c r="B137" s="36" t="s">
        <v>204</v>
      </c>
      <c r="C137" s="33"/>
      <c r="D137" s="34">
        <f>28.99/130</f>
        <v>0.22299999999999998</v>
      </c>
      <c r="E137" s="32" t="s">
        <v>135</v>
      </c>
      <c r="F137" s="35">
        <v>43034</v>
      </c>
    </row>
    <row r="138" spans="1:6" ht="12.75">
      <c r="A138" s="32" t="s">
        <v>154</v>
      </c>
      <c r="B138" s="36" t="s">
        <v>205</v>
      </c>
      <c r="C138" s="33"/>
      <c r="D138" s="34">
        <v>4.578</v>
      </c>
      <c r="E138" s="32" t="s">
        <v>135</v>
      </c>
      <c r="F138" s="35">
        <v>43034</v>
      </c>
    </row>
    <row r="139" spans="1:6" ht="12.75">
      <c r="A139" s="32" t="s">
        <v>154</v>
      </c>
      <c r="B139" s="36" t="s">
        <v>206</v>
      </c>
      <c r="C139" s="33"/>
      <c r="D139" s="34">
        <v>0.79</v>
      </c>
      <c r="E139" s="32" t="s">
        <v>135</v>
      </c>
      <c r="F139" s="35">
        <v>43034</v>
      </c>
    </row>
    <row r="140" spans="1:6" ht="12.75">
      <c r="A140" s="32" t="s">
        <v>154</v>
      </c>
      <c r="B140" s="36" t="s">
        <v>207</v>
      </c>
      <c r="C140" s="33"/>
      <c r="D140" s="34">
        <v>1.709</v>
      </c>
      <c r="E140" s="32" t="s">
        <v>135</v>
      </c>
      <c r="F140" s="35">
        <v>43034</v>
      </c>
    </row>
    <row r="141" spans="1:6" ht="12.75">
      <c r="A141" s="32" t="s">
        <v>154</v>
      </c>
      <c r="B141" s="36" t="s">
        <v>208</v>
      </c>
      <c r="C141" s="33"/>
      <c r="D141" s="34">
        <f>3.95/6</f>
        <v>0.6583333333333333</v>
      </c>
      <c r="E141" s="32" t="s">
        <v>108</v>
      </c>
      <c r="F141" s="35">
        <v>42993</v>
      </c>
    </row>
    <row r="142" spans="1:6" ht="12.75">
      <c r="A142" s="32" t="s">
        <v>154</v>
      </c>
      <c r="B142" s="36" t="s">
        <v>208</v>
      </c>
      <c r="C142" s="33"/>
      <c r="D142" s="34">
        <v>0.581</v>
      </c>
      <c r="E142" s="32" t="s">
        <v>123</v>
      </c>
      <c r="F142" s="35">
        <v>42936</v>
      </c>
    </row>
    <row r="143" spans="1:6" ht="12.75">
      <c r="A143" s="32" t="s">
        <v>154</v>
      </c>
      <c r="B143" s="36" t="s">
        <v>169</v>
      </c>
      <c r="C143" s="33"/>
      <c r="D143" s="34">
        <v>5.305</v>
      </c>
      <c r="E143" s="32" t="s">
        <v>135</v>
      </c>
      <c r="F143" s="35">
        <v>43034</v>
      </c>
    </row>
    <row r="144" spans="1:6" ht="12.75">
      <c r="A144" s="32" t="s">
        <v>154</v>
      </c>
      <c r="B144" s="36" t="s">
        <v>209</v>
      </c>
      <c r="C144" s="33"/>
      <c r="D144" s="34">
        <v>3.849</v>
      </c>
      <c r="E144" s="32" t="s">
        <v>135</v>
      </c>
      <c r="F144" s="35">
        <v>43062</v>
      </c>
    </row>
    <row r="145" spans="1:6" ht="12.75">
      <c r="A145" s="32" t="s">
        <v>154</v>
      </c>
      <c r="B145" s="36" t="s">
        <v>210</v>
      </c>
      <c r="C145" s="33"/>
      <c r="D145" s="34">
        <v>3.5</v>
      </c>
      <c r="E145" s="32" t="s">
        <v>135</v>
      </c>
      <c r="F145" s="35">
        <v>43013</v>
      </c>
    </row>
    <row r="146" spans="1:6" ht="12.75">
      <c r="A146" s="32" t="s">
        <v>154</v>
      </c>
      <c r="B146" s="36" t="s">
        <v>211</v>
      </c>
      <c r="C146" s="33"/>
      <c r="D146" s="34">
        <f>57.49/120</f>
        <v>0.47908333333333336</v>
      </c>
      <c r="E146" s="32" t="s">
        <v>135</v>
      </c>
      <c r="F146" s="35">
        <v>43034</v>
      </c>
    </row>
    <row r="147" spans="1:6" ht="12.75">
      <c r="A147" s="32" t="s">
        <v>154</v>
      </c>
      <c r="B147" s="36" t="s">
        <v>212</v>
      </c>
      <c r="C147" s="33"/>
      <c r="D147" s="34">
        <v>3.7</v>
      </c>
      <c r="E147" s="32" t="s">
        <v>135</v>
      </c>
      <c r="F147" s="35">
        <v>42985</v>
      </c>
    </row>
    <row r="148" spans="1:6" ht="12.75">
      <c r="A148" s="32" t="s">
        <v>154</v>
      </c>
      <c r="B148" s="36" t="s">
        <v>213</v>
      </c>
      <c r="C148" s="33"/>
      <c r="D148" s="34">
        <v>11.9</v>
      </c>
      <c r="E148" s="32" t="s">
        <v>135</v>
      </c>
      <c r="F148" s="35">
        <v>43004</v>
      </c>
    </row>
    <row r="149" spans="1:6" ht="12.75">
      <c r="A149" s="32" t="s">
        <v>154</v>
      </c>
      <c r="B149" s="36" t="s">
        <v>213</v>
      </c>
      <c r="C149" s="33"/>
      <c r="D149" s="34">
        <v>9.739</v>
      </c>
      <c r="E149" s="32" t="s">
        <v>135</v>
      </c>
      <c r="F149" s="35">
        <v>43062</v>
      </c>
    </row>
    <row r="150" spans="1:6" ht="12.75">
      <c r="A150" s="32" t="s">
        <v>154</v>
      </c>
      <c r="B150" s="36" t="s">
        <v>214</v>
      </c>
      <c r="C150" s="33"/>
      <c r="D150" s="34">
        <v>3.63</v>
      </c>
      <c r="E150" s="32" t="s">
        <v>135</v>
      </c>
      <c r="F150" s="35">
        <v>43062</v>
      </c>
    </row>
    <row r="151" spans="1:6" ht="12.75">
      <c r="A151" s="32" t="s">
        <v>154</v>
      </c>
      <c r="B151" s="36" t="s">
        <v>215</v>
      </c>
      <c r="C151" s="33"/>
      <c r="D151" s="34">
        <v>24.737</v>
      </c>
      <c r="E151" s="32" t="s">
        <v>135</v>
      </c>
      <c r="F151" s="35">
        <v>43034</v>
      </c>
    </row>
    <row r="152" spans="1:6" ht="12.75">
      <c r="A152" s="32" t="s">
        <v>154</v>
      </c>
      <c r="B152" s="36" t="s">
        <v>216</v>
      </c>
      <c r="C152" s="33"/>
      <c r="D152" s="34">
        <v>5.415</v>
      </c>
      <c r="E152" s="32" t="s">
        <v>135</v>
      </c>
      <c r="F152" s="35">
        <v>42997</v>
      </c>
    </row>
    <row r="153" spans="1:6" ht="12.75">
      <c r="A153" s="32" t="s">
        <v>154</v>
      </c>
      <c r="B153" s="36" t="s">
        <v>216</v>
      </c>
      <c r="C153" s="33"/>
      <c r="D153" s="34">
        <v>6.901</v>
      </c>
      <c r="E153" s="32" t="s">
        <v>135</v>
      </c>
      <c r="F153" s="35">
        <v>43034</v>
      </c>
    </row>
    <row r="154" spans="1:6" ht="12.75">
      <c r="A154" s="32" t="s">
        <v>154</v>
      </c>
      <c r="B154" s="36" t="s">
        <v>217</v>
      </c>
      <c r="C154" s="33"/>
      <c r="D154" s="34">
        <f>57.49/144</f>
        <v>0.3992361111111111</v>
      </c>
      <c r="E154" s="32" t="s">
        <v>135</v>
      </c>
      <c r="F154" s="35">
        <v>43034</v>
      </c>
    </row>
    <row r="155" spans="1:6" ht="12.75">
      <c r="A155" s="32" t="s">
        <v>154</v>
      </c>
      <c r="B155" s="36" t="s">
        <v>218</v>
      </c>
      <c r="C155" s="33"/>
      <c r="D155" s="34">
        <v>23.196</v>
      </c>
      <c r="E155" s="32" t="s">
        <v>135</v>
      </c>
      <c r="F155" s="35">
        <v>42997</v>
      </c>
    </row>
    <row r="156" spans="1:6" ht="12.75">
      <c r="A156" s="32" t="s">
        <v>154</v>
      </c>
      <c r="B156" s="36" t="s">
        <v>219</v>
      </c>
      <c r="C156" s="33"/>
      <c r="D156" s="34">
        <v>1.969</v>
      </c>
      <c r="E156" s="32" t="s">
        <v>135</v>
      </c>
      <c r="F156" s="35">
        <v>42985</v>
      </c>
    </row>
    <row r="157" spans="1:6" ht="12.75">
      <c r="A157" s="32" t="s">
        <v>154</v>
      </c>
      <c r="B157" s="36" t="s">
        <v>220</v>
      </c>
      <c r="C157" s="33"/>
      <c r="D157" s="34">
        <v>1.969</v>
      </c>
      <c r="E157" s="32" t="s">
        <v>135</v>
      </c>
      <c r="F157" s="35">
        <v>42985</v>
      </c>
    </row>
    <row r="158" spans="1:6" ht="12.75">
      <c r="A158" s="32" t="s">
        <v>154</v>
      </c>
      <c r="B158" s="36" t="s">
        <v>221</v>
      </c>
      <c r="C158" s="33"/>
      <c r="D158" s="34">
        <v>14.88</v>
      </c>
      <c r="E158" s="32" t="s">
        <v>135</v>
      </c>
      <c r="F158" s="35">
        <v>43013</v>
      </c>
    </row>
    <row r="159" spans="1:6" ht="12.75">
      <c r="A159" s="32" t="s">
        <v>154</v>
      </c>
      <c r="B159" s="36" t="s">
        <v>222</v>
      </c>
      <c r="C159" s="33"/>
      <c r="D159" s="34">
        <v>10</v>
      </c>
      <c r="E159" s="32" t="s">
        <v>135</v>
      </c>
      <c r="F159" s="35">
        <v>43034</v>
      </c>
    </row>
    <row r="160" spans="1:6" ht="12.75">
      <c r="A160" s="32" t="s">
        <v>154</v>
      </c>
      <c r="B160" s="36" t="s">
        <v>223</v>
      </c>
      <c r="C160" s="33"/>
      <c r="D160" s="34">
        <f>88.32/192</f>
        <v>0.45999999999999996</v>
      </c>
      <c r="E160" s="32" t="s">
        <v>135</v>
      </c>
      <c r="F160" s="35">
        <v>43034</v>
      </c>
    </row>
    <row r="161" spans="1:6" ht="12.75">
      <c r="A161" s="32" t="s">
        <v>154</v>
      </c>
      <c r="B161" s="36" t="s">
        <v>224</v>
      </c>
      <c r="C161" s="33"/>
      <c r="D161" s="34">
        <v>5.289</v>
      </c>
      <c r="E161" s="32" t="s">
        <v>135</v>
      </c>
      <c r="F161" s="35">
        <v>43034</v>
      </c>
    </row>
    <row r="162" spans="1:6" ht="12.75">
      <c r="A162" s="32" t="s">
        <v>154</v>
      </c>
      <c r="B162" s="36" t="s">
        <v>225</v>
      </c>
      <c r="C162" s="33"/>
      <c r="D162" s="34">
        <v>4.757</v>
      </c>
      <c r="E162" s="32" t="s">
        <v>135</v>
      </c>
      <c r="F162" s="35">
        <v>42997</v>
      </c>
    </row>
    <row r="163" spans="1:6" ht="12.75">
      <c r="A163" s="32" t="s">
        <v>154</v>
      </c>
      <c r="B163" s="36" t="s">
        <v>226</v>
      </c>
      <c r="C163" s="33"/>
      <c r="D163" s="34">
        <v>6.9</v>
      </c>
      <c r="E163" s="32" t="s">
        <v>135</v>
      </c>
      <c r="F163" s="35">
        <v>43013</v>
      </c>
    </row>
    <row r="164" spans="1:6" ht="12.75">
      <c r="A164" s="32" t="s">
        <v>154</v>
      </c>
      <c r="B164" s="36" t="s">
        <v>227</v>
      </c>
      <c r="C164" s="33"/>
      <c r="D164" s="34">
        <v>1.055</v>
      </c>
      <c r="E164" s="32" t="s">
        <v>135</v>
      </c>
      <c r="F164" s="35">
        <v>43013</v>
      </c>
    </row>
    <row r="165" spans="1:6" ht="12.75">
      <c r="A165" s="32" t="s">
        <v>154</v>
      </c>
      <c r="B165" s="36" t="s">
        <v>227</v>
      </c>
      <c r="C165" s="33"/>
      <c r="D165" s="34">
        <v>1.055</v>
      </c>
      <c r="E165" s="32" t="s">
        <v>135</v>
      </c>
      <c r="F165" s="35">
        <v>43004</v>
      </c>
    </row>
    <row r="166" spans="1:6" ht="12.75">
      <c r="A166" s="32" t="s">
        <v>154</v>
      </c>
      <c r="B166" s="36" t="s">
        <v>228</v>
      </c>
      <c r="C166" s="33"/>
      <c r="D166" s="34">
        <v>16.159</v>
      </c>
      <c r="E166" s="32" t="s">
        <v>135</v>
      </c>
      <c r="F166" s="35">
        <v>42997</v>
      </c>
    </row>
    <row r="167" spans="1:6" ht="12.75">
      <c r="A167" s="32" t="s">
        <v>154</v>
      </c>
      <c r="B167" s="36" t="s">
        <v>228</v>
      </c>
      <c r="C167" s="33"/>
      <c r="D167" s="34">
        <v>16.832</v>
      </c>
      <c r="E167" s="32" t="s">
        <v>135</v>
      </c>
      <c r="F167" s="35">
        <v>43004</v>
      </c>
    </row>
    <row r="168" spans="1:6" ht="12.75">
      <c r="A168" s="32" t="s">
        <v>154</v>
      </c>
      <c r="B168" s="36" t="s">
        <v>229</v>
      </c>
      <c r="C168" s="33"/>
      <c r="D168" s="34">
        <v>8.926</v>
      </c>
      <c r="E168" s="32" t="s">
        <v>135</v>
      </c>
      <c r="F168" s="35">
        <v>42985</v>
      </c>
    </row>
    <row r="169" spans="1:6" ht="12.75">
      <c r="A169" s="32" t="s">
        <v>154</v>
      </c>
      <c r="B169" s="36" t="s">
        <v>230</v>
      </c>
      <c r="C169" s="33"/>
      <c r="D169" s="34">
        <v>1.796</v>
      </c>
      <c r="E169" s="32" t="s">
        <v>135</v>
      </c>
      <c r="F169" s="35">
        <v>42985</v>
      </c>
    </row>
    <row r="170" spans="1:6" ht="12.75">
      <c r="A170" s="32" t="s">
        <v>154</v>
      </c>
      <c r="B170" s="36" t="s">
        <v>230</v>
      </c>
      <c r="C170" s="33"/>
      <c r="D170" s="34">
        <v>1.871</v>
      </c>
      <c r="E170" s="32" t="s">
        <v>135</v>
      </c>
      <c r="F170" s="35">
        <v>43062</v>
      </c>
    </row>
    <row r="171" spans="1:6" ht="12.75">
      <c r="A171" s="32" t="s">
        <v>154</v>
      </c>
      <c r="B171" s="36" t="s">
        <v>231</v>
      </c>
      <c r="C171" s="33"/>
      <c r="D171" s="34">
        <v>36.36</v>
      </c>
      <c r="E171" s="32" t="s">
        <v>135</v>
      </c>
      <c r="F171" s="35">
        <v>43034</v>
      </c>
    </row>
    <row r="172" spans="1:6" ht="12.75">
      <c r="A172" s="32" t="s">
        <v>154</v>
      </c>
      <c r="B172" s="36" t="s">
        <v>232</v>
      </c>
      <c r="C172" s="33"/>
      <c r="D172" s="34">
        <v>5.665</v>
      </c>
      <c r="E172" s="32" t="s">
        <v>135</v>
      </c>
      <c r="F172" s="35">
        <v>43034</v>
      </c>
    </row>
    <row r="173" spans="1:6" ht="12.75">
      <c r="A173" s="32" t="s">
        <v>154</v>
      </c>
      <c r="B173" s="36" t="s">
        <v>233</v>
      </c>
      <c r="C173" s="33"/>
      <c r="D173" s="34">
        <v>2.99</v>
      </c>
      <c r="E173" s="32" t="s">
        <v>135</v>
      </c>
      <c r="F173" s="35">
        <v>43013</v>
      </c>
    </row>
    <row r="174" spans="1:6" ht="12.75">
      <c r="A174" s="32" t="s">
        <v>154</v>
      </c>
      <c r="B174" s="36" t="s">
        <v>233</v>
      </c>
      <c r="C174" s="33"/>
      <c r="D174" s="34">
        <v>3.29</v>
      </c>
      <c r="E174" s="32" t="s">
        <v>135</v>
      </c>
      <c r="F174" s="35">
        <v>43062</v>
      </c>
    </row>
    <row r="175" spans="1:6" ht="12.75">
      <c r="A175" s="32" t="s">
        <v>154</v>
      </c>
      <c r="B175" s="36" t="s">
        <v>234</v>
      </c>
      <c r="C175" s="33"/>
      <c r="D175" s="34">
        <v>1.858</v>
      </c>
      <c r="E175" s="32" t="s">
        <v>135</v>
      </c>
      <c r="F175" s="35">
        <v>42997</v>
      </c>
    </row>
    <row r="176" spans="1:6" ht="12.75">
      <c r="A176" s="32" t="s">
        <v>154</v>
      </c>
      <c r="B176" s="36" t="s">
        <v>234</v>
      </c>
      <c r="C176" s="33"/>
      <c r="D176" s="34">
        <v>2.77</v>
      </c>
      <c r="E176" s="32" t="s">
        <v>135</v>
      </c>
      <c r="F176" s="35">
        <v>43034</v>
      </c>
    </row>
    <row r="177" spans="1:6" ht="12.75">
      <c r="A177" s="32" t="s">
        <v>154</v>
      </c>
      <c r="B177" s="36" t="s">
        <v>235</v>
      </c>
      <c r="C177" s="33"/>
      <c r="D177" s="34">
        <v>2.75</v>
      </c>
      <c r="E177" s="32" t="s">
        <v>135</v>
      </c>
      <c r="F177" s="35">
        <v>43034</v>
      </c>
    </row>
    <row r="178" spans="1:6" ht="12.75">
      <c r="A178" s="32" t="s">
        <v>154</v>
      </c>
      <c r="B178" s="36" t="s">
        <v>236</v>
      </c>
      <c r="C178" s="33"/>
      <c r="D178" s="34">
        <v>1.49</v>
      </c>
      <c r="E178" s="32" t="s">
        <v>135</v>
      </c>
      <c r="F178" s="35">
        <v>43013</v>
      </c>
    </row>
    <row r="179" spans="1:6" ht="12.75">
      <c r="A179" s="32" t="s">
        <v>154</v>
      </c>
      <c r="B179" s="36" t="s">
        <v>236</v>
      </c>
      <c r="C179" s="33"/>
      <c r="D179" s="34">
        <v>2.86</v>
      </c>
      <c r="E179" s="32" t="s">
        <v>135</v>
      </c>
      <c r="F179" s="35">
        <v>43034</v>
      </c>
    </row>
    <row r="180" spans="1:6" ht="12.75">
      <c r="A180" s="32" t="s">
        <v>154</v>
      </c>
      <c r="B180" s="36" t="s">
        <v>55</v>
      </c>
      <c r="C180" s="33">
        <v>4</v>
      </c>
      <c r="D180" s="34">
        <v>6.95</v>
      </c>
      <c r="E180" s="32" t="s">
        <v>135</v>
      </c>
      <c r="F180" s="35">
        <v>43118</v>
      </c>
    </row>
    <row r="181" spans="1:6" ht="12.75">
      <c r="A181" s="32" t="s">
        <v>154</v>
      </c>
      <c r="B181" s="36" t="s">
        <v>294</v>
      </c>
      <c r="C181" s="33">
        <v>3</v>
      </c>
      <c r="D181" s="34">
        <v>21.291</v>
      </c>
      <c r="E181" s="32" t="s">
        <v>135</v>
      </c>
      <c r="F181" s="35">
        <v>43118</v>
      </c>
    </row>
    <row r="182" spans="1:6" ht="12.75">
      <c r="A182" s="32" t="s">
        <v>154</v>
      </c>
      <c r="B182" s="36" t="s">
        <v>295</v>
      </c>
      <c r="C182" s="33">
        <v>6</v>
      </c>
      <c r="D182" s="34">
        <v>4.517</v>
      </c>
      <c r="E182" s="32" t="s">
        <v>135</v>
      </c>
      <c r="F182" s="35">
        <v>43118</v>
      </c>
    </row>
    <row r="183" spans="1:6" ht="12.75">
      <c r="A183" s="32" t="s">
        <v>154</v>
      </c>
      <c r="B183" s="36" t="s">
        <v>296</v>
      </c>
      <c r="C183" s="33">
        <v>10</v>
      </c>
      <c r="D183" s="34">
        <v>1.803</v>
      </c>
      <c r="E183" s="32" t="s">
        <v>135</v>
      </c>
      <c r="F183" s="35">
        <v>43118</v>
      </c>
    </row>
    <row r="184" spans="1:6" ht="12.75">
      <c r="A184" s="32" t="s">
        <v>154</v>
      </c>
      <c r="B184" s="36" t="s">
        <v>297</v>
      </c>
      <c r="C184" s="33">
        <v>3</v>
      </c>
      <c r="D184" s="34">
        <v>7.727</v>
      </c>
      <c r="E184" s="32" t="s">
        <v>135</v>
      </c>
      <c r="F184" s="35">
        <v>43118</v>
      </c>
    </row>
    <row r="185" spans="1:6" ht="12.75">
      <c r="A185" s="32" t="s">
        <v>154</v>
      </c>
      <c r="B185" s="36" t="s">
        <v>298</v>
      </c>
      <c r="C185" s="33">
        <v>10</v>
      </c>
      <c r="D185" s="34">
        <v>3.02</v>
      </c>
      <c r="E185" s="32" t="s">
        <v>135</v>
      </c>
      <c r="F185" s="35">
        <v>43118</v>
      </c>
    </row>
    <row r="186" spans="1:6" ht="12.75">
      <c r="A186" s="32" t="s">
        <v>154</v>
      </c>
      <c r="B186" s="36" t="s">
        <v>299</v>
      </c>
      <c r="C186" s="33">
        <v>2</v>
      </c>
      <c r="D186" s="34">
        <v>17.621</v>
      </c>
      <c r="E186" s="32" t="s">
        <v>135</v>
      </c>
      <c r="F186" s="35">
        <v>43118</v>
      </c>
    </row>
    <row r="187" spans="1:6" ht="12.75">
      <c r="A187" s="32" t="s">
        <v>154</v>
      </c>
      <c r="B187" s="36" t="s">
        <v>300</v>
      </c>
      <c r="C187" s="33">
        <v>6</v>
      </c>
      <c r="D187" s="34">
        <v>6.215</v>
      </c>
      <c r="E187" s="32" t="s">
        <v>135</v>
      </c>
      <c r="F187" s="35">
        <v>43118</v>
      </c>
    </row>
    <row r="188" spans="1:6" ht="12.75">
      <c r="A188" s="32" t="s">
        <v>154</v>
      </c>
      <c r="B188" s="36" t="s">
        <v>301</v>
      </c>
      <c r="C188" s="33">
        <v>120</v>
      </c>
      <c r="D188" s="34">
        <v>33.795</v>
      </c>
      <c r="E188" s="32" t="s">
        <v>135</v>
      </c>
      <c r="F188" s="35">
        <v>43118</v>
      </c>
    </row>
    <row r="189" spans="1:6" ht="12.75">
      <c r="A189" s="32" t="s">
        <v>154</v>
      </c>
      <c r="B189" s="36" t="s">
        <v>302</v>
      </c>
      <c r="C189" s="33">
        <v>72</v>
      </c>
      <c r="D189" s="34">
        <v>24.9</v>
      </c>
      <c r="E189" s="32" t="s">
        <v>135</v>
      </c>
      <c r="F189" s="35">
        <v>43118</v>
      </c>
    </row>
    <row r="190" spans="1:6" ht="12.75">
      <c r="A190" s="32"/>
      <c r="B190" s="36"/>
      <c r="C190" s="33"/>
      <c r="D190" s="34"/>
      <c r="E190" s="32"/>
      <c r="F190" s="35"/>
    </row>
    <row r="191" spans="1:6" ht="12.75">
      <c r="A191" s="32"/>
      <c r="B191" s="36"/>
      <c r="C191" s="33"/>
      <c r="D191" s="34"/>
      <c r="E191" s="32"/>
      <c r="F191" s="35"/>
    </row>
    <row r="192" spans="1:6" ht="12.75">
      <c r="A192" s="32"/>
      <c r="B192" s="36"/>
      <c r="C192" s="33"/>
      <c r="D192" s="34"/>
      <c r="E192" s="32"/>
      <c r="F192" s="35"/>
    </row>
    <row r="193" spans="1:6" ht="12.75">
      <c r="A193" s="32"/>
      <c r="B193" s="36"/>
      <c r="C193" s="33"/>
      <c r="D193" s="34"/>
      <c r="E193" s="32"/>
      <c r="F193" s="35"/>
    </row>
    <row r="194" spans="1:6" ht="12.75">
      <c r="A194" s="32"/>
      <c r="B194" s="36"/>
      <c r="C194" s="33"/>
      <c r="D194" s="34"/>
      <c r="E194" s="32"/>
      <c r="F194" s="35"/>
    </row>
    <row r="195" spans="1:6" ht="12.75">
      <c r="A195" s="32"/>
      <c r="B195" s="36"/>
      <c r="C195" s="33"/>
      <c r="D195" s="34"/>
      <c r="E195" s="32"/>
      <c r="F195" s="35"/>
    </row>
    <row r="196" spans="1:6" ht="12.75">
      <c r="A196" s="32"/>
      <c r="B196" s="36"/>
      <c r="C196" s="33"/>
      <c r="D196" s="34"/>
      <c r="E196" s="32"/>
      <c r="F196" s="35"/>
    </row>
    <row r="197" spans="1:6" ht="12.75">
      <c r="A197" s="32"/>
      <c r="B197" s="36"/>
      <c r="C197" s="33"/>
      <c r="D197" s="34"/>
      <c r="E197" s="32"/>
      <c r="F197" s="35"/>
    </row>
    <row r="198" spans="1:6" ht="12.75">
      <c r="A198" s="32"/>
      <c r="B198" s="36"/>
      <c r="C198" s="33"/>
      <c r="D198" s="34"/>
      <c r="E198" s="32"/>
      <c r="F198" s="35"/>
    </row>
    <row r="199" spans="1:6" ht="12.75">
      <c r="A199" s="32" t="s">
        <v>237</v>
      </c>
      <c r="B199" s="36" t="s">
        <v>238</v>
      </c>
      <c r="C199" s="33"/>
      <c r="D199" s="34"/>
      <c r="E199" s="32"/>
      <c r="F199" s="32"/>
    </row>
    <row r="200" spans="1:6" ht="12.75">
      <c r="A200" s="32" t="s">
        <v>237</v>
      </c>
      <c r="B200" s="36" t="s">
        <v>239</v>
      </c>
      <c r="C200" s="33"/>
      <c r="D200" s="34">
        <v>5.69</v>
      </c>
      <c r="E200" s="32" t="s">
        <v>135</v>
      </c>
      <c r="F200" s="35">
        <v>43062</v>
      </c>
    </row>
    <row r="201" spans="1:6" ht="12.75">
      <c r="A201" s="32" t="s">
        <v>237</v>
      </c>
      <c r="B201" s="36" t="s">
        <v>240</v>
      </c>
      <c r="C201" s="33"/>
      <c r="D201" s="34"/>
      <c r="E201" s="32"/>
      <c r="F201" s="35"/>
    </row>
    <row r="202" spans="1:6" ht="12.75">
      <c r="A202" s="39"/>
      <c r="B202" s="36" t="s">
        <v>241</v>
      </c>
      <c r="C202" s="33"/>
      <c r="D202" s="34">
        <v>1.6</v>
      </c>
      <c r="E202" s="32" t="s">
        <v>242</v>
      </c>
      <c r="F202" s="35">
        <v>43018</v>
      </c>
    </row>
    <row r="203" spans="1:6" ht="12.75">
      <c r="A203" s="39"/>
      <c r="B203" s="36" t="s">
        <v>243</v>
      </c>
      <c r="C203" s="33"/>
      <c r="D203" s="34">
        <v>1.35</v>
      </c>
      <c r="E203" s="32" t="s">
        <v>65</v>
      </c>
      <c r="F203" s="35">
        <v>43052</v>
      </c>
    </row>
    <row r="204" spans="1:6" ht="12.75">
      <c r="A204" s="32" t="s">
        <v>237</v>
      </c>
      <c r="B204" s="36" t="s">
        <v>244</v>
      </c>
      <c r="C204" s="33"/>
      <c r="D204" s="34"/>
      <c r="E204" s="32"/>
      <c r="F204" s="32"/>
    </row>
    <row r="205" spans="1:6" ht="12.75">
      <c r="A205" s="32" t="s">
        <v>237</v>
      </c>
      <c r="B205" s="36" t="s">
        <v>245</v>
      </c>
      <c r="C205" s="33"/>
      <c r="D205" s="34">
        <v>6.49</v>
      </c>
      <c r="E205" s="32" t="s">
        <v>135</v>
      </c>
      <c r="F205" s="35">
        <v>43013</v>
      </c>
    </row>
    <row r="206" spans="1:6" ht="12.75">
      <c r="A206" s="32" t="s">
        <v>237</v>
      </c>
      <c r="B206" s="36" t="s">
        <v>246</v>
      </c>
      <c r="C206" s="33"/>
      <c r="D206" s="34">
        <v>9.2</v>
      </c>
      <c r="E206" s="32" t="s">
        <v>108</v>
      </c>
      <c r="F206" s="35">
        <v>43063</v>
      </c>
    </row>
    <row r="207" spans="1:6" ht="12.75">
      <c r="A207" s="32" t="s">
        <v>237</v>
      </c>
      <c r="B207" s="36" t="s">
        <v>247</v>
      </c>
      <c r="C207" s="33"/>
      <c r="D207" s="34"/>
      <c r="E207" s="32"/>
      <c r="F207" s="32"/>
    </row>
    <row r="208" spans="1:6" ht="12.75">
      <c r="A208" s="32" t="s">
        <v>237</v>
      </c>
      <c r="B208" s="36" t="s">
        <v>248</v>
      </c>
      <c r="C208" s="33"/>
      <c r="D208" s="34"/>
      <c r="E208" s="32"/>
      <c r="F208" s="32"/>
    </row>
    <row r="209" spans="1:6" ht="12.75">
      <c r="A209" s="32" t="s">
        <v>237</v>
      </c>
      <c r="B209" s="36" t="s">
        <v>249</v>
      </c>
      <c r="C209" s="33"/>
      <c r="D209" s="34">
        <v>5.55</v>
      </c>
      <c r="E209" s="32" t="s">
        <v>108</v>
      </c>
      <c r="F209" s="32"/>
    </row>
    <row r="210" spans="1:6" ht="12.75">
      <c r="A210" s="39"/>
      <c r="B210" s="36" t="s">
        <v>250</v>
      </c>
      <c r="C210" s="33"/>
      <c r="D210" s="34">
        <v>9.16</v>
      </c>
      <c r="E210" s="32" t="s">
        <v>242</v>
      </c>
      <c r="F210" s="35">
        <v>43018</v>
      </c>
    </row>
    <row r="211" spans="1:6" ht="12.75">
      <c r="A211" s="39"/>
      <c r="B211" s="36" t="s">
        <v>250</v>
      </c>
      <c r="C211" s="33"/>
      <c r="D211" s="34">
        <v>7.98</v>
      </c>
      <c r="E211" s="32" t="s">
        <v>65</v>
      </c>
      <c r="F211" s="35">
        <v>43052</v>
      </c>
    </row>
    <row r="212" spans="1:6" ht="12.75">
      <c r="A212" s="32" t="s">
        <v>237</v>
      </c>
      <c r="B212" s="36" t="s">
        <v>251</v>
      </c>
      <c r="C212" s="33"/>
      <c r="D212" s="34">
        <v>7.5</v>
      </c>
      <c r="E212" s="32" t="s">
        <v>108</v>
      </c>
      <c r="F212" s="35">
        <v>42993</v>
      </c>
    </row>
    <row r="213" spans="1:6" ht="12.75">
      <c r="A213" s="32" t="s">
        <v>237</v>
      </c>
      <c r="B213" s="36" t="s">
        <v>252</v>
      </c>
      <c r="C213" s="33"/>
      <c r="D213" s="34"/>
      <c r="E213" s="32"/>
      <c r="F213" s="32"/>
    </row>
    <row r="214" spans="1:6" ht="12.75">
      <c r="A214" s="32" t="s">
        <v>237</v>
      </c>
      <c r="B214" s="36" t="s">
        <v>253</v>
      </c>
      <c r="C214" s="33"/>
      <c r="D214" s="34"/>
      <c r="E214" s="32"/>
      <c r="F214" s="32"/>
    </row>
    <row r="215" spans="1:6" ht="12.75">
      <c r="A215" s="32" t="s">
        <v>237</v>
      </c>
      <c r="B215" s="36" t="s">
        <v>254</v>
      </c>
      <c r="C215" s="33"/>
      <c r="D215" s="34">
        <v>14.641</v>
      </c>
      <c r="E215" s="32" t="s">
        <v>98</v>
      </c>
      <c r="F215" s="35">
        <v>43014</v>
      </c>
    </row>
    <row r="216" spans="1:6" ht="12.75">
      <c r="A216" s="32" t="s">
        <v>237</v>
      </c>
      <c r="B216" s="36" t="s">
        <v>255</v>
      </c>
      <c r="C216" s="33"/>
      <c r="D216" s="34">
        <v>6.716</v>
      </c>
      <c r="E216" s="32" t="s">
        <v>256</v>
      </c>
      <c r="F216" s="35">
        <v>42997</v>
      </c>
    </row>
    <row r="217" spans="1:6" ht="12.75">
      <c r="A217" s="32" t="s">
        <v>237</v>
      </c>
      <c r="B217" s="36" t="s">
        <v>255</v>
      </c>
      <c r="C217" s="33"/>
      <c r="D217" s="34">
        <v>6.715</v>
      </c>
      <c r="E217" s="32" t="s">
        <v>256</v>
      </c>
      <c r="F217" s="35">
        <v>42983</v>
      </c>
    </row>
    <row r="218" spans="1:6" ht="12.75">
      <c r="A218" s="39"/>
      <c r="B218" s="36" t="s">
        <v>257</v>
      </c>
      <c r="C218" s="33"/>
      <c r="D218" s="34">
        <v>4.515</v>
      </c>
      <c r="E218" s="32" t="s">
        <v>65</v>
      </c>
      <c r="F218" s="35">
        <v>43052</v>
      </c>
    </row>
    <row r="219" spans="1:6" ht="12.75">
      <c r="A219" s="39"/>
      <c r="B219" s="36" t="s">
        <v>258</v>
      </c>
      <c r="C219" s="33"/>
      <c r="D219" s="34">
        <v>8.928</v>
      </c>
      <c r="E219" s="32" t="s">
        <v>242</v>
      </c>
      <c r="F219" s="35">
        <v>43018</v>
      </c>
    </row>
    <row r="220" spans="1:6" ht="12.75">
      <c r="A220" s="39"/>
      <c r="B220" s="36" t="s">
        <v>259</v>
      </c>
      <c r="C220" s="33"/>
      <c r="D220" s="34">
        <v>5.05</v>
      </c>
      <c r="E220" s="32" t="s">
        <v>242</v>
      </c>
      <c r="F220" s="35">
        <v>43018</v>
      </c>
    </row>
    <row r="221" spans="1:6" ht="12.75">
      <c r="A221" s="39"/>
      <c r="B221" s="36" t="s">
        <v>259</v>
      </c>
      <c r="C221" s="33"/>
      <c r="D221" s="34">
        <v>3.255</v>
      </c>
      <c r="E221" s="32" t="s">
        <v>65</v>
      </c>
      <c r="F221" s="35">
        <v>43052</v>
      </c>
    </row>
    <row r="222" spans="1:6" ht="12.75">
      <c r="A222" s="32" t="s">
        <v>237</v>
      </c>
      <c r="B222" s="36" t="s">
        <v>260</v>
      </c>
      <c r="C222" s="33"/>
      <c r="D222" s="34">
        <v>8.632</v>
      </c>
      <c r="E222" s="32" t="s">
        <v>135</v>
      </c>
      <c r="F222" s="35">
        <v>42985</v>
      </c>
    </row>
    <row r="223" spans="1:6" ht="12.75">
      <c r="A223" s="32" t="s">
        <v>237</v>
      </c>
      <c r="B223" s="36" t="s">
        <v>261</v>
      </c>
      <c r="C223" s="33"/>
      <c r="D223" s="34">
        <v>11.95</v>
      </c>
      <c r="E223" s="32" t="s">
        <v>108</v>
      </c>
      <c r="F223" s="35">
        <v>43007</v>
      </c>
    </row>
    <row r="224" spans="1:6" ht="12.75">
      <c r="A224" s="32" t="s">
        <v>237</v>
      </c>
      <c r="B224" s="36" t="s">
        <v>262</v>
      </c>
      <c r="C224" s="33"/>
      <c r="D224" s="34">
        <v>10.039</v>
      </c>
      <c r="E224" s="32" t="s">
        <v>135</v>
      </c>
      <c r="F224" s="35">
        <v>43013</v>
      </c>
    </row>
    <row r="225" spans="1:6" ht="12.75">
      <c r="A225" s="32" t="s">
        <v>237</v>
      </c>
      <c r="B225" s="36" t="s">
        <v>263</v>
      </c>
      <c r="C225" s="33"/>
      <c r="D225" s="34"/>
      <c r="E225" s="32"/>
      <c r="F225" s="32"/>
    </row>
    <row r="226" spans="1:6" ht="12.75">
      <c r="A226" s="32" t="s">
        <v>237</v>
      </c>
      <c r="B226" s="36" t="s">
        <v>264</v>
      </c>
      <c r="C226" s="33"/>
      <c r="D226" s="34">
        <v>9.75</v>
      </c>
      <c r="E226" s="32" t="s">
        <v>98</v>
      </c>
      <c r="F226" s="35">
        <v>42979</v>
      </c>
    </row>
    <row r="227" spans="1:6" ht="12.75">
      <c r="A227" s="32" t="s">
        <v>237</v>
      </c>
      <c r="B227" s="36" t="s">
        <v>265</v>
      </c>
      <c r="C227" s="33"/>
      <c r="D227" s="34">
        <v>5.5</v>
      </c>
      <c r="E227" s="32" t="s">
        <v>108</v>
      </c>
      <c r="F227" s="35">
        <v>42986</v>
      </c>
    </row>
    <row r="228" spans="1:6" ht="12.75">
      <c r="A228" s="32" t="s">
        <v>237</v>
      </c>
      <c r="B228" s="36" t="s">
        <v>255</v>
      </c>
      <c r="C228" s="33"/>
      <c r="D228" s="34">
        <v>6.716</v>
      </c>
      <c r="E228" s="32" t="s">
        <v>256</v>
      </c>
      <c r="F228" s="35">
        <v>43060</v>
      </c>
    </row>
    <row r="229" spans="1:6" ht="12.75">
      <c r="A229" s="32" t="s">
        <v>266</v>
      </c>
      <c r="B229" s="36" t="s">
        <v>264</v>
      </c>
      <c r="C229" s="33"/>
      <c r="D229" s="34">
        <v>11.79</v>
      </c>
      <c r="E229" s="32" t="s">
        <v>242</v>
      </c>
      <c r="F229" s="35">
        <v>43080</v>
      </c>
    </row>
    <row r="230" spans="1:6" ht="12.75">
      <c r="A230" s="32" t="s">
        <v>237</v>
      </c>
      <c r="B230" s="36" t="s">
        <v>267</v>
      </c>
      <c r="C230" s="33"/>
      <c r="D230" s="34">
        <v>6.894</v>
      </c>
      <c r="E230" s="32" t="s">
        <v>242</v>
      </c>
      <c r="F230" s="35">
        <v>43056</v>
      </c>
    </row>
    <row r="231" spans="1:6" ht="12.75">
      <c r="A231" s="32" t="s">
        <v>237</v>
      </c>
      <c r="B231" s="36" t="s">
        <v>268</v>
      </c>
      <c r="C231" s="33"/>
      <c r="D231" s="34">
        <v>8.047</v>
      </c>
      <c r="E231" s="32" t="s">
        <v>65</v>
      </c>
      <c r="F231" s="35">
        <v>43080</v>
      </c>
    </row>
    <row r="232" spans="1:6" ht="12.75">
      <c r="A232" s="32"/>
      <c r="B232" s="36"/>
      <c r="C232" s="33"/>
      <c r="D232" s="34"/>
      <c r="E232" s="32"/>
      <c r="F232" s="32"/>
    </row>
    <row r="233" spans="1:6" ht="12.75">
      <c r="A233" s="32"/>
      <c r="B233" s="36"/>
      <c r="C233" s="33"/>
      <c r="D233" s="34"/>
      <c r="E233" s="32"/>
      <c r="F233" s="32"/>
    </row>
    <row r="234" spans="1:6" ht="12.75">
      <c r="A234" s="32"/>
      <c r="B234" s="36"/>
      <c r="C234" s="33"/>
      <c r="D234" s="34"/>
      <c r="E234" s="32"/>
      <c r="F234" s="32"/>
    </row>
    <row r="235" spans="1:6" ht="12.75">
      <c r="A235" s="32"/>
      <c r="B235" s="36"/>
      <c r="C235" s="33"/>
      <c r="D235" s="34"/>
      <c r="E235" s="32"/>
      <c r="F235" s="32"/>
    </row>
    <row r="236" spans="1:6" ht="12.75">
      <c r="A236" s="32"/>
      <c r="B236" s="36"/>
      <c r="C236" s="33"/>
      <c r="D236" s="34"/>
      <c r="E236" s="32"/>
      <c r="F236" s="32"/>
    </row>
    <row r="237" spans="1:6" ht="12.75">
      <c r="A237" s="32"/>
      <c r="B237" s="36"/>
      <c r="C237" s="33"/>
      <c r="D237" s="34"/>
      <c r="E237" s="32"/>
      <c r="F237" s="32"/>
    </row>
    <row r="238" spans="1:6" ht="12.75">
      <c r="A238" s="32"/>
      <c r="B238" s="36"/>
      <c r="C238" s="33"/>
      <c r="D238" s="34"/>
      <c r="E238" s="32"/>
      <c r="F238" s="32"/>
    </row>
    <row r="239" spans="1:6" ht="12.75">
      <c r="A239" s="32"/>
      <c r="B239" s="36"/>
      <c r="C239" s="33"/>
      <c r="D239" s="34"/>
      <c r="E239" s="32"/>
      <c r="F239" s="32"/>
    </row>
    <row r="240" spans="1:6" ht="12.75">
      <c r="A240" s="32" t="s">
        <v>269</v>
      </c>
      <c r="B240" s="36" t="s">
        <v>270</v>
      </c>
      <c r="C240" s="33"/>
      <c r="D240" s="34">
        <v>2.623</v>
      </c>
      <c r="E240" s="32" t="s">
        <v>135</v>
      </c>
      <c r="F240" s="35">
        <v>42997</v>
      </c>
    </row>
    <row r="241" spans="1:6" ht="12.75">
      <c r="A241" s="32" t="s">
        <v>269</v>
      </c>
      <c r="B241" s="36" t="s">
        <v>271</v>
      </c>
      <c r="C241" s="33"/>
      <c r="D241" s="34">
        <f>17.07/100</f>
        <v>0.1707</v>
      </c>
      <c r="E241" s="32" t="s">
        <v>135</v>
      </c>
      <c r="F241" s="35">
        <v>43004</v>
      </c>
    </row>
    <row r="242" spans="1:6" ht="12.75">
      <c r="A242" s="32" t="s">
        <v>269</v>
      </c>
      <c r="B242" s="36" t="s">
        <v>272</v>
      </c>
      <c r="C242" s="33"/>
      <c r="D242" s="34">
        <v>30.5</v>
      </c>
      <c r="E242" s="32" t="s">
        <v>273</v>
      </c>
      <c r="F242" s="35">
        <v>43039</v>
      </c>
    </row>
    <row r="243" spans="1:6" ht="12.75">
      <c r="A243" s="32" t="s">
        <v>269</v>
      </c>
      <c r="B243" s="36" t="s">
        <v>274</v>
      </c>
      <c r="C243" s="33"/>
      <c r="D243" s="34">
        <v>20.51</v>
      </c>
      <c r="E243" s="32" t="s">
        <v>273</v>
      </c>
      <c r="F243" s="35">
        <v>43039</v>
      </c>
    </row>
    <row r="244" spans="1:6" ht="12.75">
      <c r="A244" s="32" t="s">
        <v>269</v>
      </c>
      <c r="B244" s="36" t="s">
        <v>275</v>
      </c>
      <c r="C244" s="33"/>
      <c r="D244" s="34">
        <v>25.05</v>
      </c>
      <c r="E244" s="32" t="s">
        <v>273</v>
      </c>
      <c r="F244" s="35">
        <v>43039</v>
      </c>
    </row>
    <row r="245" spans="1:6" ht="12.75">
      <c r="A245" s="32" t="s">
        <v>269</v>
      </c>
      <c r="B245" s="36" t="s">
        <v>276</v>
      </c>
      <c r="C245" s="33"/>
      <c r="D245" s="34">
        <v>13.68</v>
      </c>
      <c r="E245" s="32" t="s">
        <v>273</v>
      </c>
      <c r="F245" s="35">
        <v>43039</v>
      </c>
    </row>
    <row r="246" spans="1:6" ht="12.75">
      <c r="A246" s="32" t="s">
        <v>269</v>
      </c>
      <c r="B246" s="36" t="s">
        <v>277</v>
      </c>
      <c r="C246" s="33"/>
      <c r="D246" s="34">
        <v>33</v>
      </c>
      <c r="E246" s="32" t="s">
        <v>273</v>
      </c>
      <c r="F246" s="35">
        <v>43039</v>
      </c>
    </row>
    <row r="247" spans="1:6" ht="12.75">
      <c r="A247" s="32" t="s">
        <v>269</v>
      </c>
      <c r="B247" s="36" t="s">
        <v>278</v>
      </c>
      <c r="C247" s="33"/>
      <c r="D247" s="34">
        <v>29.67</v>
      </c>
      <c r="E247" s="32" t="s">
        <v>273</v>
      </c>
      <c r="F247" s="35">
        <v>43039</v>
      </c>
    </row>
    <row r="248" spans="1:6" ht="12.75">
      <c r="A248" s="32" t="s">
        <v>269</v>
      </c>
      <c r="B248" s="36" t="s">
        <v>279</v>
      </c>
      <c r="C248" s="33"/>
      <c r="D248" s="34">
        <f>46.46/3</f>
        <v>15.486666666666666</v>
      </c>
      <c r="E248" s="32" t="s">
        <v>273</v>
      </c>
      <c r="F248" s="35">
        <v>43039</v>
      </c>
    </row>
    <row r="249" spans="1:6" ht="12.75">
      <c r="A249" s="32" t="s">
        <v>269</v>
      </c>
      <c r="B249" s="36" t="s">
        <v>280</v>
      </c>
      <c r="C249" s="33"/>
      <c r="D249" s="34">
        <v>14.5</v>
      </c>
      <c r="E249" s="32" t="s">
        <v>273</v>
      </c>
      <c r="F249" s="35">
        <v>43054</v>
      </c>
    </row>
    <row r="250" spans="1:6" ht="12.75">
      <c r="A250" s="32"/>
      <c r="B250" s="36"/>
      <c r="C250" s="33"/>
      <c r="D250" s="34"/>
      <c r="E250" s="32"/>
      <c r="F250" s="32"/>
    </row>
    <row r="251" spans="1:6" ht="12.75">
      <c r="A251" s="32"/>
      <c r="B251" s="36"/>
      <c r="C251" s="33"/>
      <c r="D251" s="34"/>
      <c r="E251" s="32"/>
      <c r="F251" s="32"/>
    </row>
    <row r="252" spans="1:6" ht="12.75">
      <c r="A252" s="32"/>
      <c r="B252" s="36"/>
      <c r="C252" s="33"/>
      <c r="D252" s="34"/>
      <c r="E252" s="32"/>
      <c r="F252" s="32"/>
    </row>
    <row r="253" spans="1:6" ht="12.75">
      <c r="A253" s="32" t="s">
        <v>182</v>
      </c>
      <c r="B253" s="36" t="s">
        <v>281</v>
      </c>
      <c r="C253" s="33"/>
      <c r="D253" s="34">
        <v>0.79</v>
      </c>
      <c r="E253" s="32"/>
      <c r="F253" s="32"/>
    </row>
    <row r="254" spans="1:6" ht="12.75">
      <c r="A254" s="32" t="s">
        <v>182</v>
      </c>
      <c r="B254" s="36" t="s">
        <v>282</v>
      </c>
      <c r="C254" s="33"/>
      <c r="D254" s="34">
        <v>0.66</v>
      </c>
      <c r="E254" s="32"/>
      <c r="F254" s="32"/>
    </row>
    <row r="255" spans="1:6" ht="12.75">
      <c r="A255" s="32" t="s">
        <v>182</v>
      </c>
      <c r="B255" s="36" t="s">
        <v>283</v>
      </c>
      <c r="C255" s="33"/>
      <c r="D255" s="34">
        <v>20.53</v>
      </c>
      <c r="E255" s="32"/>
      <c r="F255" s="32"/>
    </row>
    <row r="256" spans="1:6" ht="12.75">
      <c r="A256" s="32" t="s">
        <v>182</v>
      </c>
      <c r="B256" s="36" t="s">
        <v>284</v>
      </c>
      <c r="C256" s="33"/>
      <c r="D256" s="34">
        <v>21.38</v>
      </c>
      <c r="E256" s="32"/>
      <c r="F256" s="32"/>
    </row>
    <row r="257" spans="1:6" ht="12.75">
      <c r="A257" s="32" t="s">
        <v>182</v>
      </c>
      <c r="B257" s="36" t="s">
        <v>285</v>
      </c>
      <c r="C257" s="33"/>
      <c r="D257" s="34">
        <v>3.33</v>
      </c>
      <c r="E257" s="32"/>
      <c r="F257" s="32"/>
    </row>
    <row r="258" spans="1:6" ht="12.75">
      <c r="A258" s="32" t="s">
        <v>182</v>
      </c>
      <c r="B258" s="36" t="s">
        <v>286</v>
      </c>
      <c r="C258" s="33"/>
      <c r="D258" s="34">
        <v>0.79</v>
      </c>
      <c r="E258" s="32"/>
      <c r="F258" s="32"/>
    </row>
    <row r="259" spans="1:6" ht="12.75">
      <c r="A259" s="32" t="s">
        <v>182</v>
      </c>
      <c r="B259" s="36" t="s">
        <v>287</v>
      </c>
      <c r="C259" s="33"/>
      <c r="D259" s="34">
        <v>1.67</v>
      </c>
      <c r="E259" s="32"/>
      <c r="F259" s="32"/>
    </row>
    <row r="260" spans="1:6" ht="12.75">
      <c r="A260" s="32" t="s">
        <v>182</v>
      </c>
      <c r="B260" s="36" t="s">
        <v>288</v>
      </c>
      <c r="C260" s="33"/>
      <c r="D260" s="34">
        <v>2.39</v>
      </c>
      <c r="E260" s="32"/>
      <c r="F260" s="32"/>
    </row>
    <row r="261" spans="1:6" ht="12.75">
      <c r="A261" s="32" t="s">
        <v>182</v>
      </c>
      <c r="B261" s="36" t="s">
        <v>284</v>
      </c>
      <c r="C261" s="33"/>
      <c r="D261" s="34">
        <v>20.53</v>
      </c>
      <c r="E261" s="32"/>
      <c r="F261" s="32"/>
    </row>
    <row r="262" spans="1:6" ht="12.75">
      <c r="A262" s="32" t="s">
        <v>182</v>
      </c>
      <c r="B262" s="36" t="s">
        <v>283</v>
      </c>
      <c r="C262" s="33"/>
      <c r="D262" s="34">
        <v>20.58</v>
      </c>
      <c r="E262" s="32"/>
      <c r="F262" s="32"/>
    </row>
    <row r="263" spans="1:6" ht="12.75">
      <c r="A263" s="32" t="s">
        <v>182</v>
      </c>
      <c r="B263" s="36" t="s">
        <v>289</v>
      </c>
      <c r="C263" s="33"/>
      <c r="D263" s="34">
        <v>6.3</v>
      </c>
      <c r="E263" s="32"/>
      <c r="F263" s="32"/>
    </row>
    <row r="264" spans="3:4" ht="12.75">
      <c r="C264"/>
      <c r="D264"/>
    </row>
    <row r="265" spans="3:4" ht="12.75">
      <c r="C265"/>
      <c r="D265"/>
    </row>
    <row r="266" spans="1:6" ht="12.75">
      <c r="A266" s="32" t="s">
        <v>237</v>
      </c>
      <c r="B266" s="36" t="s">
        <v>238</v>
      </c>
      <c r="C266" s="33"/>
      <c r="D266" s="34"/>
      <c r="E266" s="32"/>
      <c r="F266" s="32"/>
    </row>
    <row r="267" spans="1:6" ht="12.75">
      <c r="A267" s="32" t="s">
        <v>237</v>
      </c>
      <c r="B267" s="36" t="s">
        <v>240</v>
      </c>
      <c r="C267" s="33"/>
      <c r="D267" s="34"/>
      <c r="E267" s="32"/>
      <c r="F267" s="35"/>
    </row>
    <row r="268" spans="1:6" ht="12.75">
      <c r="A268" s="32" t="s">
        <v>237</v>
      </c>
      <c r="B268" s="36" t="s">
        <v>251</v>
      </c>
      <c r="C268" s="33"/>
      <c r="D268" s="34">
        <v>7.5</v>
      </c>
      <c r="E268" s="32" t="s">
        <v>108</v>
      </c>
      <c r="F268" s="35">
        <v>42993</v>
      </c>
    </row>
    <row r="269" spans="1:6" ht="12.75">
      <c r="A269" s="32" t="s">
        <v>237</v>
      </c>
      <c r="B269" s="36" t="s">
        <v>264</v>
      </c>
      <c r="C269" s="33"/>
      <c r="D269" s="34">
        <v>9.75</v>
      </c>
      <c r="E269" s="32" t="s">
        <v>98</v>
      </c>
      <c r="F269" s="35">
        <v>42979</v>
      </c>
    </row>
    <row r="270" spans="1:6" ht="12.75">
      <c r="A270" s="32" t="s">
        <v>237</v>
      </c>
      <c r="B270" s="36" t="s">
        <v>265</v>
      </c>
      <c r="C270" s="33"/>
      <c r="D270" s="34">
        <v>5.5</v>
      </c>
      <c r="E270" s="32" t="s">
        <v>108</v>
      </c>
      <c r="F270" s="35">
        <v>42986</v>
      </c>
    </row>
    <row r="271" spans="1:6" ht="12.75">
      <c r="A271" s="32" t="s">
        <v>237</v>
      </c>
      <c r="B271" s="36" t="s">
        <v>264</v>
      </c>
      <c r="C271" s="33"/>
      <c r="D271" s="34"/>
      <c r="E271" s="32"/>
      <c r="F271" s="35"/>
    </row>
    <row r="272" spans="1:6" ht="12.75">
      <c r="A272" s="32" t="s">
        <v>237</v>
      </c>
      <c r="B272" s="36" t="s">
        <v>290</v>
      </c>
      <c r="C272" s="32"/>
      <c r="D272" s="40">
        <v>10.039</v>
      </c>
      <c r="E272" s="32"/>
      <c r="F272" s="32"/>
    </row>
    <row r="273" spans="1:6" ht="12.75">
      <c r="A273" s="32"/>
      <c r="B273" s="36"/>
      <c r="C273" s="33"/>
      <c r="D273" s="34"/>
      <c r="E273" s="32"/>
      <c r="F273" s="32"/>
    </row>
    <row r="274" spans="1:6" ht="12.75">
      <c r="A274" s="32"/>
      <c r="B274" s="36"/>
      <c r="C274" s="33"/>
      <c r="D274" s="34"/>
      <c r="E274" s="32"/>
      <c r="F274" s="32"/>
    </row>
    <row r="275" spans="1:6" ht="12.75">
      <c r="A275" s="32" t="s">
        <v>182</v>
      </c>
      <c r="B275" s="36" t="s">
        <v>183</v>
      </c>
      <c r="C275" s="33"/>
      <c r="D275" s="34">
        <v>4.99</v>
      </c>
      <c r="E275" s="32" t="s">
        <v>98</v>
      </c>
      <c r="F275" s="32"/>
    </row>
    <row r="276" spans="1:6" ht="12.75">
      <c r="A276" s="32" t="s">
        <v>182</v>
      </c>
      <c r="B276" s="36" t="s">
        <v>189</v>
      </c>
      <c r="C276" s="33"/>
      <c r="D276" s="34">
        <v>13.99</v>
      </c>
      <c r="E276" s="32" t="s">
        <v>98</v>
      </c>
      <c r="F276" s="35">
        <v>42983</v>
      </c>
    </row>
    <row r="277" spans="1:6" ht="12.75">
      <c r="A277" s="32" t="s">
        <v>182</v>
      </c>
      <c r="B277" s="36" t="s">
        <v>190</v>
      </c>
      <c r="C277" s="33"/>
      <c r="D277" s="34">
        <v>6.2</v>
      </c>
      <c r="E277" s="32"/>
      <c r="F277" s="35"/>
    </row>
    <row r="278" spans="1:6" ht="12.75">
      <c r="A278" s="32" t="s">
        <v>182</v>
      </c>
      <c r="B278" s="36" t="s">
        <v>291</v>
      </c>
      <c r="C278" s="33"/>
      <c r="D278" s="34"/>
      <c r="E278" s="32"/>
      <c r="F278" s="32"/>
    </row>
    <row r="279" spans="1:6" ht="12.75">
      <c r="A279" s="32" t="s">
        <v>182</v>
      </c>
      <c r="B279" s="36" t="s">
        <v>292</v>
      </c>
      <c r="C279" s="33"/>
      <c r="D279" s="34"/>
      <c r="E279" s="32" t="s">
        <v>112</v>
      </c>
      <c r="F279" s="32"/>
    </row>
    <row r="280" spans="1:6" ht="12.75">
      <c r="A280" s="32"/>
      <c r="B280" s="36"/>
      <c r="C280" s="33"/>
      <c r="D280" s="34"/>
      <c r="E280" s="32"/>
      <c r="F280" s="32"/>
    </row>
    <row r="281" spans="1:6" ht="12.75">
      <c r="A281" s="32"/>
      <c r="B281" s="36"/>
      <c r="C281" s="33"/>
      <c r="D281" s="34"/>
      <c r="E281" s="32"/>
      <c r="F281" s="32"/>
    </row>
    <row r="282" spans="1:6" ht="12.75">
      <c r="A282" s="32" t="s">
        <v>156</v>
      </c>
      <c r="B282" s="32" t="s">
        <v>159</v>
      </c>
      <c r="C282" s="38"/>
      <c r="D282" s="34">
        <v>0.657</v>
      </c>
      <c r="E282" s="32" t="s">
        <v>98</v>
      </c>
      <c r="F282" s="35">
        <v>42983</v>
      </c>
    </row>
    <row r="283" spans="1:6" ht="12.75">
      <c r="A283" s="32" t="s">
        <v>156</v>
      </c>
      <c r="B283" s="36" t="s">
        <v>162</v>
      </c>
      <c r="C283" s="33"/>
      <c r="D283" s="34"/>
      <c r="E283" s="32"/>
      <c r="F283" s="32"/>
    </row>
    <row r="284" spans="1:6" ht="12.75">
      <c r="A284" s="32" t="s">
        <v>156</v>
      </c>
      <c r="B284" s="36" t="s">
        <v>164</v>
      </c>
      <c r="C284" s="33"/>
      <c r="D284" s="34">
        <v>0.95</v>
      </c>
      <c r="E284" s="32" t="s">
        <v>108</v>
      </c>
      <c r="F284" s="35">
        <v>43000</v>
      </c>
    </row>
    <row r="285" spans="1:6" ht="12.75">
      <c r="A285" s="32" t="s">
        <v>156</v>
      </c>
      <c r="B285" s="36" t="s">
        <v>167</v>
      </c>
      <c r="C285" s="33"/>
      <c r="D285" s="34"/>
      <c r="E285" s="32"/>
      <c r="F285" s="32"/>
    </row>
    <row r="286" spans="1:6" ht="12.75">
      <c r="A286" s="32" t="s">
        <v>156</v>
      </c>
      <c r="B286" s="36" t="s">
        <v>170</v>
      </c>
      <c r="C286" s="33"/>
      <c r="D286" s="34"/>
      <c r="E286" s="32"/>
      <c r="F286" s="32"/>
    </row>
    <row r="287" spans="1:6" ht="12.75">
      <c r="A287" s="32" t="s">
        <v>175</v>
      </c>
      <c r="B287" s="36" t="s">
        <v>181</v>
      </c>
      <c r="C287" s="33"/>
      <c r="D287" s="34">
        <f>24.96/50</f>
        <v>0.49920000000000003</v>
      </c>
      <c r="E287" s="32" t="s">
        <v>108</v>
      </c>
      <c r="F287" s="35">
        <v>43007</v>
      </c>
    </row>
    <row r="288" spans="1:6" ht="12.75">
      <c r="A288" s="32" t="s">
        <v>175</v>
      </c>
      <c r="B288" s="36" t="s">
        <v>293</v>
      </c>
      <c r="C288" s="33"/>
      <c r="D288" s="34"/>
      <c r="E288" s="32"/>
      <c r="F288" s="32"/>
    </row>
    <row r="289" spans="1:6" ht="12.75">
      <c r="A289" s="32"/>
      <c r="B289" s="36"/>
      <c r="C289" s="33"/>
      <c r="D289" s="34"/>
      <c r="E289" s="32"/>
      <c r="F289" s="32"/>
    </row>
    <row r="290" spans="1:6" ht="12.75">
      <c r="A290" s="32"/>
      <c r="B290" s="36"/>
      <c r="C290" s="33"/>
      <c r="D290" s="34"/>
      <c r="E290" s="32"/>
      <c r="F290" s="3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6">
      <selection activeCell="B24" sqref="B24"/>
    </sheetView>
  </sheetViews>
  <sheetFormatPr defaultColWidth="11.421875" defaultRowHeight="12.75"/>
  <cols>
    <col min="1" max="1" width="32.28125" style="0" customWidth="1"/>
    <col min="2" max="2" width="31.7109375" style="0" customWidth="1"/>
    <col min="3" max="3" width="28.28125" style="0" customWidth="1"/>
    <col min="4" max="4" width="32.7109375" style="0" customWidth="1"/>
  </cols>
  <sheetData>
    <row r="1" spans="2:3" ht="12.75">
      <c r="B1" s="82" t="s">
        <v>38</v>
      </c>
      <c r="C1" s="83"/>
    </row>
    <row r="2" spans="1:3" ht="12.75">
      <c r="A2" s="1"/>
      <c r="B2" s="83"/>
      <c r="C2" s="83"/>
    </row>
    <row r="3" spans="2:3" ht="12.75">
      <c r="B3" s="84"/>
      <c r="C3" s="84"/>
    </row>
    <row r="4" spans="1:4" ht="20.25">
      <c r="A4" s="2" t="s">
        <v>3</v>
      </c>
      <c r="B4" s="3" t="s">
        <v>4</v>
      </c>
      <c r="C4" s="4" t="s">
        <v>5</v>
      </c>
      <c r="D4" s="5" t="s">
        <v>6</v>
      </c>
    </row>
    <row r="5" spans="1:4" ht="21.75" customHeight="1">
      <c r="A5" s="6" t="s">
        <v>24</v>
      </c>
      <c r="B5" s="7" t="s">
        <v>28</v>
      </c>
      <c r="C5" s="8" t="s">
        <v>2</v>
      </c>
      <c r="D5" s="9" t="s">
        <v>0</v>
      </c>
    </row>
    <row r="6" spans="1:4" ht="21.75" customHeight="1">
      <c r="A6" s="10" t="s">
        <v>25</v>
      </c>
      <c r="B6" s="11" t="s">
        <v>29</v>
      </c>
      <c r="C6" s="12" t="s">
        <v>8</v>
      </c>
      <c r="D6" s="13" t="s">
        <v>32</v>
      </c>
    </row>
    <row r="7" spans="1:4" ht="21.75" customHeight="1">
      <c r="A7" s="10" t="s">
        <v>26</v>
      </c>
      <c r="B7" s="11" t="s">
        <v>30</v>
      </c>
      <c r="C7" s="12" t="s">
        <v>1</v>
      </c>
      <c r="D7" s="13"/>
    </row>
    <row r="8" spans="1:4" ht="21.75" customHeight="1">
      <c r="A8" s="10"/>
      <c r="B8" s="11"/>
      <c r="C8" s="12"/>
      <c r="D8" s="13"/>
    </row>
    <row r="9" spans="1:4" ht="21.75" customHeight="1">
      <c r="A9" s="14" t="s">
        <v>27</v>
      </c>
      <c r="B9" s="14" t="s">
        <v>31</v>
      </c>
      <c r="C9" s="15" t="s">
        <v>12</v>
      </c>
      <c r="D9" s="16" t="s">
        <v>33</v>
      </c>
    </row>
    <row r="10" spans="1:4" ht="20.25">
      <c r="A10" s="2" t="s">
        <v>7</v>
      </c>
      <c r="B10" s="3" t="s">
        <v>9</v>
      </c>
      <c r="C10" s="4" t="s">
        <v>10</v>
      </c>
      <c r="D10" s="5" t="s">
        <v>11</v>
      </c>
    </row>
    <row r="11" spans="1:4" ht="21.75" customHeight="1">
      <c r="A11" s="17" t="s">
        <v>40</v>
      </c>
      <c r="B11" s="7" t="s">
        <v>49</v>
      </c>
      <c r="C11" s="18" t="s">
        <v>54</v>
      </c>
      <c r="D11" s="7" t="s">
        <v>0</v>
      </c>
    </row>
    <row r="12" spans="1:4" ht="21.75" customHeight="1">
      <c r="A12" s="6" t="s">
        <v>34</v>
      </c>
      <c r="B12" s="10" t="s">
        <v>47</v>
      </c>
      <c r="C12" s="19" t="s">
        <v>14</v>
      </c>
      <c r="D12" s="10" t="s">
        <v>52</v>
      </c>
    </row>
    <row r="13" spans="1:4" ht="21.75" customHeight="1">
      <c r="A13" s="6"/>
      <c r="B13" s="10" t="s">
        <v>48</v>
      </c>
      <c r="C13" s="19" t="s">
        <v>18</v>
      </c>
      <c r="D13" s="11" t="s">
        <v>53</v>
      </c>
    </row>
    <row r="14" spans="1:4" ht="21.75" customHeight="1">
      <c r="A14" s="6" t="s">
        <v>35</v>
      </c>
      <c r="B14" s="10"/>
      <c r="C14" s="19"/>
      <c r="D14" s="10"/>
    </row>
    <row r="15" spans="1:4" ht="21.75" customHeight="1">
      <c r="A15" s="20" t="s">
        <v>41</v>
      </c>
      <c r="B15" s="14" t="s">
        <v>43</v>
      </c>
      <c r="C15" s="21" t="s">
        <v>59</v>
      </c>
      <c r="D15" s="14" t="s">
        <v>89</v>
      </c>
    </row>
    <row r="16" spans="1:4" ht="20.25">
      <c r="A16" s="2" t="s">
        <v>13</v>
      </c>
      <c r="B16" s="3" t="s">
        <v>15</v>
      </c>
      <c r="C16" s="4" t="s">
        <v>16</v>
      </c>
      <c r="D16" s="5" t="s">
        <v>17</v>
      </c>
    </row>
    <row r="17" spans="1:4" ht="21.75" customHeight="1">
      <c r="A17" s="17" t="s">
        <v>55</v>
      </c>
      <c r="B17" s="7" t="s">
        <v>39</v>
      </c>
      <c r="C17" s="18" t="s">
        <v>60</v>
      </c>
      <c r="D17" s="7" t="s">
        <v>56</v>
      </c>
    </row>
    <row r="18" spans="1:4" ht="21.75" customHeight="1">
      <c r="A18" s="6" t="s">
        <v>51</v>
      </c>
      <c r="B18" s="10" t="s">
        <v>42</v>
      </c>
      <c r="C18" s="19" t="s">
        <v>19</v>
      </c>
      <c r="D18" s="10" t="s">
        <v>57</v>
      </c>
    </row>
    <row r="19" spans="1:4" ht="21.75" customHeight="1">
      <c r="A19" s="6" t="s">
        <v>50</v>
      </c>
      <c r="B19" s="22" t="s">
        <v>64</v>
      </c>
      <c r="C19" s="19" t="s">
        <v>20</v>
      </c>
      <c r="D19" s="10" t="s">
        <v>26</v>
      </c>
    </row>
    <row r="20" spans="1:4" ht="21.75" customHeight="1">
      <c r="A20" s="6" t="s">
        <v>37</v>
      </c>
      <c r="B20" s="10"/>
      <c r="C20" s="19"/>
      <c r="D20" s="10"/>
    </row>
    <row r="21" spans="1:4" ht="21.75" customHeight="1">
      <c r="A21" s="20" t="s">
        <v>92</v>
      </c>
      <c r="B21" s="14" t="s">
        <v>36</v>
      </c>
      <c r="C21" s="21" t="s">
        <v>61</v>
      </c>
      <c r="D21" s="14" t="s">
        <v>87</v>
      </c>
    </row>
    <row r="22" spans="1:4" ht="20.25">
      <c r="A22" s="2" t="s">
        <v>21</v>
      </c>
      <c r="B22" s="3" t="s">
        <v>66</v>
      </c>
      <c r="C22" s="4" t="s">
        <v>22</v>
      </c>
      <c r="D22" s="5" t="s">
        <v>67</v>
      </c>
    </row>
    <row r="23" spans="1:4" ht="21.75" customHeight="1">
      <c r="A23" s="17" t="s">
        <v>79</v>
      </c>
      <c r="B23" s="7" t="s">
        <v>28</v>
      </c>
      <c r="C23" s="48" t="s">
        <v>0</v>
      </c>
      <c r="D23" s="7" t="s">
        <v>90</v>
      </c>
    </row>
    <row r="24" spans="1:4" ht="21.75" customHeight="1">
      <c r="A24" s="6" t="s">
        <v>46</v>
      </c>
      <c r="B24" s="10">
        <v>0</v>
      </c>
      <c r="C24" s="45" t="s">
        <v>62</v>
      </c>
      <c r="D24" s="10" t="s">
        <v>45</v>
      </c>
    </row>
    <row r="25" spans="1:4" ht="21.75" customHeight="1">
      <c r="A25" s="6"/>
      <c r="B25" s="10" t="s">
        <v>58</v>
      </c>
      <c r="C25" s="45" t="s">
        <v>23</v>
      </c>
      <c r="D25" s="10"/>
    </row>
    <row r="26" spans="1:4" ht="21.75" customHeight="1">
      <c r="A26" s="6" t="s">
        <v>93</v>
      </c>
      <c r="B26" s="10"/>
      <c r="C26" s="45"/>
      <c r="D26" s="10"/>
    </row>
    <row r="27" spans="1:4" ht="21.75" customHeight="1">
      <c r="A27" s="46" t="s">
        <v>33</v>
      </c>
      <c r="B27" s="14" t="s">
        <v>44</v>
      </c>
      <c r="C27" s="47" t="s">
        <v>63</v>
      </c>
      <c r="D27" s="14" t="s">
        <v>91</v>
      </c>
    </row>
    <row r="28" ht="12.75">
      <c r="A28" t="s">
        <v>314</v>
      </c>
    </row>
  </sheetData>
  <mergeCells count="1">
    <mergeCell ref="B1:C3"/>
  </mergeCells>
  <printOptions/>
  <pageMargins left="0.7874015748031497" right="0.7874015748031497" top="0" bottom="0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4">
      <selection activeCell="D13" sqref="D13"/>
    </sheetView>
  </sheetViews>
  <sheetFormatPr defaultColWidth="11.421875" defaultRowHeight="12.75"/>
  <cols>
    <col min="1" max="1" width="30.7109375" style="0" customWidth="1"/>
    <col min="2" max="2" width="33.7109375" style="0" customWidth="1"/>
    <col min="3" max="3" width="34.8515625" style="0" customWidth="1"/>
    <col min="4" max="4" width="39.57421875" style="0" customWidth="1"/>
  </cols>
  <sheetData>
    <row r="2" spans="2:3" ht="32.25">
      <c r="B2" s="44" t="s">
        <v>313</v>
      </c>
      <c r="C2" s="44"/>
    </row>
    <row r="3" spans="2:3" ht="32.25">
      <c r="B3" s="44"/>
      <c r="C3" s="44"/>
    </row>
    <row r="4" spans="2:3" ht="32.25" customHeight="1">
      <c r="B4" s="85" t="s">
        <v>313</v>
      </c>
      <c r="C4" s="85"/>
    </row>
    <row r="5" spans="2:3" ht="32.25" customHeight="1">
      <c r="B5" s="86"/>
      <c r="C5" s="86"/>
    </row>
    <row r="6" spans="1:4" ht="21.75" customHeight="1">
      <c r="A6" s="2" t="s">
        <v>68</v>
      </c>
      <c r="B6" s="3" t="s">
        <v>69</v>
      </c>
      <c r="C6" s="4" t="s">
        <v>70</v>
      </c>
      <c r="D6" s="5" t="s">
        <v>71</v>
      </c>
    </row>
    <row r="7" spans="1:4" ht="21.75" customHeight="1">
      <c r="A7" s="29" t="s">
        <v>318</v>
      </c>
      <c r="B7" s="26" t="s">
        <v>80</v>
      </c>
      <c r="C7" s="43" t="s">
        <v>308</v>
      </c>
      <c r="D7" s="24" t="s">
        <v>0</v>
      </c>
    </row>
    <row r="8" spans="1:4" ht="21.75" customHeight="1">
      <c r="A8" s="25" t="s">
        <v>315</v>
      </c>
      <c r="B8" s="26" t="s">
        <v>328</v>
      </c>
      <c r="C8" s="30" t="s">
        <v>307</v>
      </c>
      <c r="D8" s="26" t="s">
        <v>316</v>
      </c>
    </row>
    <row r="9" spans="1:4" ht="21.75" customHeight="1">
      <c r="A9" s="25" t="s">
        <v>88</v>
      </c>
      <c r="B9" s="26" t="s">
        <v>94</v>
      </c>
      <c r="C9" s="30" t="s">
        <v>168</v>
      </c>
      <c r="D9" s="26" t="s">
        <v>255</v>
      </c>
    </row>
    <row r="10" spans="1:4" ht="21.75" customHeight="1">
      <c r="A10" s="25" t="s">
        <v>82</v>
      </c>
      <c r="B10" s="26"/>
      <c r="C10" s="30"/>
      <c r="D10" s="26"/>
    </row>
    <row r="11" spans="1:4" ht="21.75" customHeight="1">
      <c r="A11" s="27" t="s">
        <v>41</v>
      </c>
      <c r="B11" s="28" t="s">
        <v>95</v>
      </c>
      <c r="C11" s="31" t="s">
        <v>309</v>
      </c>
      <c r="D11" s="28" t="s">
        <v>33</v>
      </c>
    </row>
    <row r="12" spans="1:4" ht="21.75" customHeight="1">
      <c r="A12" s="2" t="s">
        <v>72</v>
      </c>
      <c r="B12" s="3" t="s">
        <v>73</v>
      </c>
      <c r="C12" s="4" t="s">
        <v>74</v>
      </c>
      <c r="D12" s="5" t="s">
        <v>75</v>
      </c>
    </row>
    <row r="13" spans="1:4" ht="21.75" customHeight="1">
      <c r="A13" s="29" t="s">
        <v>83</v>
      </c>
      <c r="B13" s="26" t="s">
        <v>84</v>
      </c>
      <c r="C13" s="18" t="s">
        <v>40</v>
      </c>
      <c r="D13" s="7" t="s">
        <v>319</v>
      </c>
    </row>
    <row r="14" spans="1:4" ht="21.75" customHeight="1">
      <c r="A14" s="26" t="s">
        <v>322</v>
      </c>
      <c r="B14" s="26" t="s">
        <v>323</v>
      </c>
      <c r="C14" s="19" t="s">
        <v>311</v>
      </c>
      <c r="D14" s="10" t="s">
        <v>317</v>
      </c>
    </row>
    <row r="15" spans="1:4" ht="21.75" customHeight="1">
      <c r="A15" s="26"/>
      <c r="B15" s="26" t="s">
        <v>329</v>
      </c>
      <c r="C15" s="19" t="s">
        <v>310</v>
      </c>
      <c r="D15" s="10" t="s">
        <v>330</v>
      </c>
    </row>
    <row r="16" spans="1:4" ht="21.75" customHeight="1">
      <c r="A16" s="26" t="s">
        <v>82</v>
      </c>
      <c r="B16" s="26"/>
      <c r="C16" s="19"/>
      <c r="D16" s="10"/>
    </row>
    <row r="17" spans="1:4" ht="21.75" customHeight="1">
      <c r="A17" s="28" t="s">
        <v>86</v>
      </c>
      <c r="B17" s="28" t="s">
        <v>95</v>
      </c>
      <c r="C17" s="21" t="s">
        <v>312</v>
      </c>
      <c r="D17" s="14" t="s">
        <v>27</v>
      </c>
    </row>
    <row r="18" ht="13.5">
      <c r="A18" s="26" t="s">
        <v>314</v>
      </c>
    </row>
  </sheetData>
  <mergeCells count="1">
    <mergeCell ref="B4:C5"/>
  </mergeCells>
  <printOptions/>
  <pageMargins left="0" right="0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6384"/>
    </sheetView>
  </sheetViews>
  <sheetFormatPr defaultColWidth="11.421875" defaultRowHeight="12.75"/>
  <cols>
    <col min="1" max="1" width="28.7109375" style="0" customWidth="1"/>
    <col min="2" max="2" width="24.8515625" style="0" customWidth="1"/>
    <col min="3" max="5" width="28.7109375" style="0" customWidth="1"/>
  </cols>
  <sheetData>
    <row r="1" spans="2:4" ht="12.75">
      <c r="B1" s="87" t="s">
        <v>327</v>
      </c>
      <c r="C1" s="83"/>
      <c r="D1" s="83"/>
    </row>
    <row r="2" spans="2:4" ht="12.75">
      <c r="B2" s="83"/>
      <c r="C2" s="83"/>
      <c r="D2" s="83"/>
    </row>
    <row r="3" spans="2:4" ht="12.75">
      <c r="B3" s="83"/>
      <c r="C3" s="83"/>
      <c r="D3" s="83"/>
    </row>
    <row r="4" spans="2:4" ht="12.75">
      <c r="B4" s="83"/>
      <c r="C4" s="83"/>
      <c r="D4" s="83"/>
    </row>
    <row r="5" spans="2:4" ht="12.75">
      <c r="B5" s="84"/>
      <c r="C5" s="84"/>
      <c r="D5" s="84"/>
    </row>
    <row r="6" spans="1:5" ht="27.75" customHeight="1">
      <c r="A6" s="2" t="s">
        <v>326</v>
      </c>
      <c r="B6" s="2" t="s">
        <v>76</v>
      </c>
      <c r="C6" s="2" t="s">
        <v>325</v>
      </c>
      <c r="D6" s="2" t="s">
        <v>324</v>
      </c>
      <c r="E6" s="5" t="s">
        <v>77</v>
      </c>
    </row>
    <row r="7" spans="1:5" ht="31.5" customHeight="1">
      <c r="A7" s="50" t="s">
        <v>333</v>
      </c>
      <c r="B7" s="50" t="s">
        <v>335</v>
      </c>
      <c r="C7" s="50" t="s">
        <v>319</v>
      </c>
      <c r="D7" s="50" t="s">
        <v>338</v>
      </c>
      <c r="E7" s="50" t="s">
        <v>0</v>
      </c>
    </row>
    <row r="8" spans="1:5" ht="31.5" customHeight="1">
      <c r="A8" s="50" t="s">
        <v>334</v>
      </c>
      <c r="B8" s="50" t="s">
        <v>336</v>
      </c>
      <c r="C8" s="50" t="s">
        <v>337</v>
      </c>
      <c r="D8" s="50" t="s">
        <v>339</v>
      </c>
      <c r="E8" s="50"/>
    </row>
    <row r="9" spans="1:5" ht="31.5" customHeight="1">
      <c r="A9" s="50" t="s">
        <v>168</v>
      </c>
      <c r="B9" s="50" t="s">
        <v>1</v>
      </c>
      <c r="C9" s="50" t="s">
        <v>58</v>
      </c>
      <c r="D9" s="50"/>
      <c r="E9" s="50" t="s">
        <v>340</v>
      </c>
    </row>
    <row r="10" spans="1:5" ht="31.5" customHeight="1">
      <c r="A10" s="50" t="s">
        <v>82</v>
      </c>
      <c r="B10" s="50"/>
      <c r="C10" s="50"/>
      <c r="D10" s="50"/>
      <c r="E10" s="50"/>
    </row>
    <row r="11" spans="1:5" ht="31.5" customHeight="1">
      <c r="A11" s="50" t="s">
        <v>321</v>
      </c>
      <c r="B11" s="50" t="s">
        <v>95</v>
      </c>
      <c r="C11" s="50"/>
      <c r="D11" s="50" t="s">
        <v>300</v>
      </c>
      <c r="E11" s="50" t="s">
        <v>33</v>
      </c>
    </row>
    <row r="12" spans="1:5" ht="27.75" customHeight="1">
      <c r="A12" s="4" t="s">
        <v>78</v>
      </c>
      <c r="B12" s="4" t="s">
        <v>76</v>
      </c>
      <c r="C12" s="4" t="s">
        <v>325</v>
      </c>
      <c r="D12" s="4" t="s">
        <v>331</v>
      </c>
      <c r="E12" s="49" t="s">
        <v>77</v>
      </c>
    </row>
    <row r="13" spans="1:5" ht="34.5" customHeight="1">
      <c r="A13" s="51" t="s">
        <v>40</v>
      </c>
      <c r="B13" s="51" t="s">
        <v>306</v>
      </c>
      <c r="C13" s="51" t="s">
        <v>80</v>
      </c>
      <c r="D13" s="52"/>
      <c r="E13" s="52" t="s">
        <v>319</v>
      </c>
    </row>
    <row r="14" spans="1:5" ht="34.5" customHeight="1">
      <c r="A14" s="51" t="s">
        <v>341</v>
      </c>
      <c r="B14" s="51" t="s">
        <v>343</v>
      </c>
      <c r="C14" s="51" t="s">
        <v>345</v>
      </c>
      <c r="D14" s="52" t="s">
        <v>347</v>
      </c>
      <c r="E14" s="52" t="s">
        <v>350</v>
      </c>
    </row>
    <row r="15" spans="1:5" ht="34.5" customHeight="1">
      <c r="A15" s="51" t="s">
        <v>342</v>
      </c>
      <c r="B15" s="51" t="s">
        <v>230</v>
      </c>
      <c r="C15" s="51" t="s">
        <v>346</v>
      </c>
      <c r="D15" s="52" t="s">
        <v>348</v>
      </c>
      <c r="E15" s="52" t="s">
        <v>351</v>
      </c>
    </row>
    <row r="16" spans="1:5" ht="34.5" customHeight="1">
      <c r="A16" s="51"/>
      <c r="B16" s="51"/>
      <c r="C16" s="51"/>
      <c r="D16" s="52" t="s">
        <v>82</v>
      </c>
      <c r="E16" s="52"/>
    </row>
    <row r="17" spans="1:5" ht="34.5" customHeight="1">
      <c r="A17" s="51" t="s">
        <v>41</v>
      </c>
      <c r="B17" s="51" t="s">
        <v>344</v>
      </c>
      <c r="C17" s="51" t="s">
        <v>321</v>
      </c>
      <c r="D17" s="52" t="s">
        <v>349</v>
      </c>
      <c r="E17" s="52" t="s">
        <v>33</v>
      </c>
    </row>
    <row r="18" ht="13.5">
      <c r="A18" s="26" t="s">
        <v>314</v>
      </c>
    </row>
  </sheetData>
  <mergeCells count="1">
    <mergeCell ref="B1:D5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33" sqref="C33"/>
    </sheetView>
  </sheetViews>
  <sheetFormatPr defaultColWidth="11.421875" defaultRowHeight="12.75"/>
  <cols>
    <col min="1" max="2" width="30.7109375" style="0" customWidth="1"/>
    <col min="3" max="3" width="30.7109375" style="57" customWidth="1"/>
    <col min="4" max="4" width="30.7109375" style="0" customWidth="1"/>
  </cols>
  <sheetData>
    <row r="1" spans="2:3" ht="12.75" customHeight="1">
      <c r="B1" s="82" t="s">
        <v>496</v>
      </c>
      <c r="C1" s="83"/>
    </row>
    <row r="2" spans="1:3" ht="12.75">
      <c r="A2" s="1"/>
      <c r="B2" s="83"/>
      <c r="C2" s="83"/>
    </row>
    <row r="3" spans="2:3" ht="12.75">
      <c r="B3" s="84"/>
      <c r="C3" s="84"/>
    </row>
    <row r="4" spans="1:4" ht="17.25">
      <c r="A4" s="88" t="s">
        <v>487</v>
      </c>
      <c r="B4" s="89" t="s">
        <v>488</v>
      </c>
      <c r="C4" s="90" t="s">
        <v>489</v>
      </c>
      <c r="D4" s="91" t="s">
        <v>490</v>
      </c>
    </row>
    <row r="5" spans="1:4" ht="24.75" customHeight="1">
      <c r="A5" s="17" t="s">
        <v>497</v>
      </c>
      <c r="B5" s="7"/>
      <c r="C5" s="92" t="s">
        <v>498</v>
      </c>
      <c r="D5" s="9" t="s">
        <v>40</v>
      </c>
    </row>
    <row r="6" spans="1:4" ht="24.75" customHeight="1">
      <c r="A6" s="6" t="s">
        <v>499</v>
      </c>
      <c r="B6" s="10" t="s">
        <v>500</v>
      </c>
      <c r="C6" s="93" t="s">
        <v>501</v>
      </c>
      <c r="D6" s="13" t="s">
        <v>45</v>
      </c>
    </row>
    <row r="7" spans="1:4" ht="24.75" customHeight="1">
      <c r="A7" s="6" t="s">
        <v>502</v>
      </c>
      <c r="B7" s="10" t="s">
        <v>503</v>
      </c>
      <c r="C7" s="93" t="s">
        <v>230</v>
      </c>
      <c r="D7" s="13"/>
    </row>
    <row r="8" spans="1:4" ht="24.75" customHeight="1">
      <c r="A8" s="6"/>
      <c r="B8" s="10"/>
      <c r="C8" s="93" t="s">
        <v>169</v>
      </c>
      <c r="D8" s="13"/>
    </row>
    <row r="9" spans="1:4" ht="24.75" customHeight="1">
      <c r="A9" s="46" t="s">
        <v>486</v>
      </c>
      <c r="B9" s="14" t="s">
        <v>95</v>
      </c>
      <c r="C9" s="94" t="s">
        <v>504</v>
      </c>
      <c r="D9" s="14" t="s">
        <v>33</v>
      </c>
    </row>
    <row r="10" spans="1:6" ht="34.5" customHeight="1">
      <c r="A10" s="88" t="s">
        <v>492</v>
      </c>
      <c r="B10" s="89" t="s">
        <v>493</v>
      </c>
      <c r="C10" s="90" t="s">
        <v>494</v>
      </c>
      <c r="D10" s="91" t="s">
        <v>495</v>
      </c>
      <c r="E10" s="78"/>
      <c r="F10" s="77"/>
    </row>
    <row r="11" spans="1:4" ht="24.75" customHeight="1">
      <c r="A11" s="17" t="s">
        <v>80</v>
      </c>
      <c r="B11" s="7" t="s">
        <v>505</v>
      </c>
      <c r="C11" s="7" t="s">
        <v>506</v>
      </c>
      <c r="D11" s="7" t="s">
        <v>0</v>
      </c>
    </row>
    <row r="12" spans="1:4" ht="24.75" customHeight="1">
      <c r="A12" s="6" t="s">
        <v>507</v>
      </c>
      <c r="B12" s="10" t="s">
        <v>508</v>
      </c>
      <c r="C12" s="10" t="s">
        <v>509</v>
      </c>
      <c r="D12" s="13" t="s">
        <v>510</v>
      </c>
    </row>
    <row r="13" spans="1:4" ht="24.75" customHeight="1">
      <c r="A13" s="6" t="s">
        <v>511</v>
      </c>
      <c r="B13" s="10" t="s">
        <v>512</v>
      </c>
      <c r="C13" s="10" t="s">
        <v>178</v>
      </c>
      <c r="D13" s="10" t="s">
        <v>513</v>
      </c>
    </row>
    <row r="14" spans="1:4" ht="24.75" customHeight="1">
      <c r="A14" s="6"/>
      <c r="B14" s="10" t="s">
        <v>514</v>
      </c>
      <c r="C14" s="10"/>
      <c r="D14" s="10"/>
    </row>
    <row r="15" spans="1:4" ht="24.75" customHeight="1">
      <c r="A15" s="46" t="s">
        <v>515</v>
      </c>
      <c r="B15" s="14" t="s">
        <v>95</v>
      </c>
      <c r="C15" s="14" t="s">
        <v>516</v>
      </c>
      <c r="D15" s="14" t="s">
        <v>517</v>
      </c>
    </row>
    <row r="16" spans="1:4" ht="17.25">
      <c r="A16" s="88" t="s">
        <v>518</v>
      </c>
      <c r="B16" s="89" t="s">
        <v>519</v>
      </c>
      <c r="C16" s="90" t="s">
        <v>520</v>
      </c>
      <c r="D16" s="91" t="s">
        <v>521</v>
      </c>
    </row>
    <row r="17" spans="1:4" ht="24.75" customHeight="1">
      <c r="A17" s="17" t="s">
        <v>522</v>
      </c>
      <c r="B17" s="7" t="s">
        <v>491</v>
      </c>
      <c r="C17" s="79" t="s">
        <v>55</v>
      </c>
      <c r="D17" s="7" t="s">
        <v>523</v>
      </c>
    </row>
    <row r="18" spans="1:4" ht="24.75" customHeight="1">
      <c r="A18" s="6" t="s">
        <v>524</v>
      </c>
      <c r="B18" s="10" t="s">
        <v>508</v>
      </c>
      <c r="C18" s="80" t="s">
        <v>525</v>
      </c>
      <c r="D18" s="10" t="s">
        <v>32</v>
      </c>
    </row>
    <row r="19" spans="1:4" ht="24.75" customHeight="1">
      <c r="A19" s="6" t="s">
        <v>526</v>
      </c>
      <c r="B19" s="22" t="s">
        <v>512</v>
      </c>
      <c r="C19" s="80" t="s">
        <v>1</v>
      </c>
      <c r="D19" s="10"/>
    </row>
    <row r="20" spans="1:4" ht="24.75" customHeight="1">
      <c r="A20" s="6"/>
      <c r="B20" s="10"/>
      <c r="C20" s="80"/>
      <c r="D20" s="10"/>
    </row>
    <row r="21" spans="1:4" ht="24.75" customHeight="1">
      <c r="A21" s="20" t="s">
        <v>321</v>
      </c>
      <c r="B21" s="14" t="s">
        <v>95</v>
      </c>
      <c r="C21" s="81" t="s">
        <v>527</v>
      </c>
      <c r="D21" s="14" t="s">
        <v>33</v>
      </c>
    </row>
    <row r="22" ht="12.75">
      <c r="A22" t="s">
        <v>314</v>
      </c>
    </row>
  </sheetData>
  <mergeCells count="1">
    <mergeCell ref="B1:C3"/>
  </mergeCells>
  <printOptions/>
  <pageMargins left="0.7874015748031497" right="0.7874015748031497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2019-02-01T09:13:23Z</cp:lastPrinted>
  <dcterms:created xsi:type="dcterms:W3CDTF">2017-11-28T10:15:07Z</dcterms:created>
  <dcterms:modified xsi:type="dcterms:W3CDTF">2019-03-12T09:31:47Z</dcterms:modified>
  <cp:category/>
  <cp:version/>
  <cp:contentType/>
  <cp:contentStatus/>
</cp:coreProperties>
</file>